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7425" tabRatio="702"/>
  </bookViews>
  <sheets>
    <sheet name="Clause 44(3 24th Septembe, 2016" sheetId="6" r:id="rId1"/>
    <sheet name="Voting 30.09.15" sheetId="7" state="hidden" r:id="rId2"/>
  </sheets>
  <definedNames>
    <definedName name="_xlnm._FilterDatabase" localSheetId="1" hidden="1">'Voting 30.09.15'!$B$3:$U$45</definedName>
  </definedNames>
  <calcPr calcId="124519"/>
</workbook>
</file>

<file path=xl/calcChain.xml><?xml version="1.0" encoding="utf-8"?>
<calcChain xmlns="http://schemas.openxmlformats.org/spreadsheetml/2006/main">
  <c r="C111" i="6"/>
  <c r="H110"/>
  <c r="F110"/>
  <c r="D110"/>
  <c r="E110" s="1"/>
  <c r="H109"/>
  <c r="E109"/>
  <c r="H108"/>
  <c r="E108"/>
  <c r="D102"/>
  <c r="F102" s="1"/>
  <c r="H100"/>
  <c r="F100"/>
  <c r="E100"/>
  <c r="F111" l="1"/>
  <c r="H111" s="1"/>
  <c r="H102"/>
  <c r="E102"/>
  <c r="D111"/>
  <c r="E111" s="1"/>
  <c r="C92"/>
  <c r="F91"/>
  <c r="D91"/>
  <c r="E91" s="1"/>
  <c r="H90"/>
  <c r="E90"/>
  <c r="H89"/>
  <c r="E89"/>
  <c r="D83"/>
  <c r="F83" s="1"/>
  <c r="H83" s="1"/>
  <c r="F81"/>
  <c r="H81" s="1"/>
  <c r="E81"/>
  <c r="C73"/>
  <c r="F72"/>
  <c r="D72"/>
  <c r="E72" s="1"/>
  <c r="H71"/>
  <c r="E71"/>
  <c r="H70"/>
  <c r="E70"/>
  <c r="D64"/>
  <c r="F64" s="1"/>
  <c r="H64" s="1"/>
  <c r="F62"/>
  <c r="H62" s="1"/>
  <c r="E62"/>
  <c r="C54"/>
  <c r="F53"/>
  <c r="F54" s="1"/>
  <c r="D53"/>
  <c r="E53" s="1"/>
  <c r="H52"/>
  <c r="E52"/>
  <c r="H51"/>
  <c r="E51"/>
  <c r="D45"/>
  <c r="F45" s="1"/>
  <c r="H45" s="1"/>
  <c r="F43"/>
  <c r="H43" s="1"/>
  <c r="E43"/>
  <c r="H33"/>
  <c r="H32"/>
  <c r="E35"/>
  <c r="E34"/>
  <c r="E33"/>
  <c r="E32"/>
  <c r="D26"/>
  <c r="C35"/>
  <c r="F34"/>
  <c r="D34"/>
  <c r="E26"/>
  <c r="E24"/>
  <c r="F92" l="1"/>
  <c r="E83"/>
  <c r="D92"/>
  <c r="E92" s="1"/>
  <c r="H91"/>
  <c r="F73"/>
  <c r="H73" s="1"/>
  <c r="E64"/>
  <c r="D73"/>
  <c r="E73" s="1"/>
  <c r="H72"/>
  <c r="E45"/>
  <c r="D54"/>
  <c r="E54" s="1"/>
  <c r="H53"/>
  <c r="H34"/>
  <c r="D35"/>
  <c r="H92" l="1"/>
  <c r="H54"/>
  <c r="F26"/>
  <c r="H26" l="1"/>
  <c r="F35"/>
  <c r="B9" l="1"/>
  <c r="H49" i="7"/>
  <c r="H48"/>
  <c r="H50" s="1"/>
  <c r="H46"/>
  <c r="F24" i="6"/>
  <c r="H24" s="1"/>
  <c r="H35" l="1"/>
  <c r="H52" i="7"/>
</calcChain>
</file>

<file path=xl/sharedStrings.xml><?xml version="1.0" encoding="utf-8"?>
<sst xmlns="http://schemas.openxmlformats.org/spreadsheetml/2006/main" count="518" uniqueCount="144">
  <si>
    <t>E-voting + Quoram</t>
  </si>
  <si>
    <t>Grand Total</t>
  </si>
  <si>
    <t>Quoram</t>
  </si>
  <si>
    <t>Mr Rajendra Ved</t>
  </si>
  <si>
    <t>Mr Atiraj Bhadoria</t>
  </si>
  <si>
    <t>Mr Abdul Asif</t>
  </si>
  <si>
    <t>Mr Shiv Chandra Jha</t>
  </si>
  <si>
    <t>Mr Rajiv Panday</t>
  </si>
  <si>
    <t>Mr Ashutosh Soni</t>
  </si>
  <si>
    <t>Mr Prakash Jadhav</t>
  </si>
  <si>
    <t>Mr Surendra Panday</t>
  </si>
  <si>
    <t>Mr Gopal Sharma</t>
  </si>
  <si>
    <t>Mr Yogesh Hussain</t>
  </si>
  <si>
    <t>Mr Sandeep Sapta</t>
  </si>
  <si>
    <t>Mr Ashish Bidvekar</t>
  </si>
  <si>
    <t>Mr Sunil Puranik</t>
  </si>
  <si>
    <t xml:space="preserve">Mr Sanjay Ajmera </t>
  </si>
  <si>
    <t>Mr Ashutosh Mishra</t>
  </si>
  <si>
    <t>Mr Ashish Bhandari</t>
  </si>
  <si>
    <t>Mr Atul Kahre</t>
  </si>
  <si>
    <t>Mr Manoj Shukla</t>
  </si>
  <si>
    <t>Mrs Harshlata Thakur</t>
  </si>
  <si>
    <t>Mr Bhupendra Chouhan</t>
  </si>
  <si>
    <t>Public-Others</t>
  </si>
  <si>
    <t>Public- Institutional holders</t>
  </si>
  <si>
    <t>Mr Suryansh Somani</t>
  </si>
  <si>
    <t>Mr Pramod Somani</t>
  </si>
  <si>
    <t>% of votes against on votes polled</t>
  </si>
  <si>
    <t>% of votes in favour on votes polled</t>
  </si>
  <si>
    <t>No. of votes- in against</t>
  </si>
  <si>
    <t>No. of votes- in favour</t>
  </si>
  <si>
    <t>% of votes polled on outstanding shares</t>
  </si>
  <si>
    <t>No. of votes polled</t>
  </si>
  <si>
    <t>No. of Shares held</t>
  </si>
  <si>
    <t>Promoter and Promoter Group</t>
  </si>
  <si>
    <t>Total</t>
  </si>
  <si>
    <t>[7]=[(5)/(2)]*100</t>
  </si>
  <si>
    <t>[6]=[(4)/(2)]*100</t>
  </si>
  <si>
    <t>[5]</t>
  </si>
  <si>
    <t>[4]</t>
  </si>
  <si>
    <t>3=[(2)/(1)]* 100</t>
  </si>
  <si>
    <t>[2]</t>
  </si>
  <si>
    <t>[1]</t>
  </si>
  <si>
    <t>Promoter/Public</t>
  </si>
  <si>
    <t>(Ordinary Resolution)</t>
  </si>
  <si>
    <t>Resolution 3:</t>
  </si>
  <si>
    <t>Resolution 2:</t>
  </si>
  <si>
    <t>Resolution 1:</t>
  </si>
  <si>
    <t>The mode of voting for all resolution was E-voting and Poll conducted at the meeting</t>
  </si>
  <si>
    <t>In case of Poll/Postal ballot/E-voting</t>
  </si>
  <si>
    <t>Agenda-wise</t>
  </si>
  <si>
    <t>Public</t>
  </si>
  <si>
    <t>Promoters and promoter Group:</t>
  </si>
  <si>
    <t>Not arranged</t>
  </si>
  <si>
    <t>No. of shareholders attended  the meeting through Video Conferencing</t>
  </si>
  <si>
    <t>No. of shareholders present in the meeting either in person or through proxy:</t>
  </si>
  <si>
    <t>E-Voting</t>
  </si>
  <si>
    <t>Smt Manjula P Jajodia</t>
  </si>
  <si>
    <t>Shri Pawan Kumar Jajodia</t>
  </si>
  <si>
    <t>Smt Rekha Devi Maheshwari</t>
  </si>
  <si>
    <t>Smt Santosh Devi Totla</t>
  </si>
  <si>
    <t>Shri Ashok Ku Maheshwari</t>
  </si>
  <si>
    <t>26.09.15</t>
  </si>
  <si>
    <t>Abhitesh</t>
  </si>
  <si>
    <t>xxxx</t>
  </si>
  <si>
    <t>Smt Krishna Devi total</t>
  </si>
  <si>
    <t>Shri Manish Kumar Maheshwari</t>
  </si>
  <si>
    <t>19.09.15</t>
  </si>
  <si>
    <t>Anil Bhaiya</t>
  </si>
  <si>
    <t>Smt Rajkumari Maheshwari</t>
  </si>
  <si>
    <t>Shri Kailash Chandra Totla</t>
  </si>
  <si>
    <t>22.09.15</t>
  </si>
  <si>
    <t>Dipesh</t>
  </si>
  <si>
    <t>Her persence confrim for 30.09.15 as per Pramod sir confirmation</t>
  </si>
  <si>
    <t>Abha Madam</t>
  </si>
  <si>
    <t>Namita Madam</t>
  </si>
  <si>
    <t>Pratishtha Somani</t>
  </si>
  <si>
    <t>Babu Lal somani Huf</t>
  </si>
  <si>
    <t xml:space="preserve">Shri Babu Lal somani </t>
  </si>
  <si>
    <t>Smt Kalpana Somai</t>
  </si>
  <si>
    <t>Smt Manju Devi Somani</t>
  </si>
  <si>
    <t xml:space="preserve">108 B /1 , Dubey Ka Bgicha , Near Vallabh nagar , Indore 452003 shersingh_jawala@rediffmail.com  </t>
  </si>
  <si>
    <t>Mr Sher Shingh Jawla</t>
  </si>
  <si>
    <t>Mr Ashutosh Khandelwal</t>
  </si>
  <si>
    <t>ABBPV3147P</t>
  </si>
  <si>
    <t>BMHPB9555P</t>
  </si>
  <si>
    <t>CQUPK2910B</t>
  </si>
  <si>
    <t>Leave</t>
  </si>
  <si>
    <t>Ashutosh sir</t>
  </si>
  <si>
    <t>AIXPJO232G</t>
  </si>
  <si>
    <t>BDKPP6855J</t>
  </si>
  <si>
    <t>BYBPS9332M</t>
  </si>
  <si>
    <t>AYCPJ7036R</t>
  </si>
  <si>
    <t>BGOPP3952K</t>
  </si>
  <si>
    <t>CHAPS1232D</t>
  </si>
  <si>
    <t>AKSPH9080P</t>
  </si>
  <si>
    <t>Left / 19.09.15</t>
  </si>
  <si>
    <t>Jagdish Bhaiya</t>
  </si>
  <si>
    <t>DCZPS0274N</t>
  </si>
  <si>
    <t>AZWPB1701A</t>
  </si>
  <si>
    <t>Devendra</t>
  </si>
  <si>
    <t>AQIPP1534E</t>
  </si>
  <si>
    <t>AEQPA8293R</t>
  </si>
  <si>
    <t>BEMPK6394C</t>
  </si>
  <si>
    <t>Nitin Chaturvedi</t>
  </si>
  <si>
    <t>ALKPB0382K</t>
  </si>
  <si>
    <t>ALYPK4000D</t>
  </si>
  <si>
    <t>CJQPS9273L</t>
  </si>
  <si>
    <t>AEXPT1930M</t>
  </si>
  <si>
    <t>AIFPC6088D</t>
  </si>
  <si>
    <t>No. of Share</t>
  </si>
  <si>
    <t>PAN</t>
  </si>
  <si>
    <t>Name</t>
  </si>
  <si>
    <t>S.No.</t>
  </si>
  <si>
    <t>Inform Dated</t>
  </si>
  <si>
    <t>Replace with</t>
  </si>
  <si>
    <t xml:space="preserve">Ajay Sir </t>
  </si>
  <si>
    <t>Driver</t>
  </si>
  <si>
    <t>Folio No</t>
  </si>
  <si>
    <t>IN30048411468553</t>
  </si>
  <si>
    <t>IN30048411476170</t>
  </si>
  <si>
    <t>IN30048411556976</t>
  </si>
  <si>
    <t>1007 / 11751  / 32941</t>
  </si>
  <si>
    <t xml:space="preserve">E-voting </t>
  </si>
  <si>
    <t>YES</t>
  </si>
  <si>
    <t>Regulation 44(3)</t>
  </si>
  <si>
    <t>Details of Voting Results of Poll &amp; E voting  pursuant to Regulation 44(3) of SEBI ((LISTING OBLIGATIONS AND
DISCLOSURE REQUIREMENTS) REGULATIONS, 2015</t>
  </si>
  <si>
    <t>Mode of voting</t>
  </si>
  <si>
    <t>E voting</t>
  </si>
  <si>
    <t>Poll</t>
  </si>
  <si>
    <t>Nil</t>
  </si>
  <si>
    <t>Date of 31st Annual General Meeting</t>
  </si>
  <si>
    <t>1. Adoption of Audited Balance Sheet and Statement of Profit &amp; Loss Account for the year ended March 31, 2016 together with the Reports of the Board of Directors and the Auditors thereon.</t>
  </si>
  <si>
    <t xml:space="preserve">Whether promoter/ promoter group are interested in
the agenda/resolution?
</t>
  </si>
  <si>
    <t>NO</t>
  </si>
  <si>
    <t>30th September, 2016</t>
  </si>
  <si>
    <r>
      <t>Total number of shareholders on record date (i.e.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September 23, 2016 cut-off date for e-voting purpose):</t>
    </r>
  </si>
  <si>
    <t>2. Re-Appointment a Director in place of Mr. Mukesh Sangla (DIN: 00189676) who retires by rotation and being eligible offer himself for re-appointment</t>
  </si>
  <si>
    <t>Ratification for Re-Appointment of Auditors M/s Ashok Khasgiwala &amp; Co. and fixing their remuneration</t>
  </si>
  <si>
    <t>Resolution 4:</t>
  </si>
  <si>
    <t>To Approve Payment of Dividend of Rs. 0.05/- per Equity Share for the year ended March 31, 2016.</t>
  </si>
  <si>
    <t>Resolution 5:</t>
  </si>
  <si>
    <t>Appointment of M/s. A. K. Jain &amp; Associates as Cost Auditor U/s 148 of Companies Act, 2013.</t>
  </si>
  <si>
    <t>SIGNET INDUSTRIES LIMITED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</si>
</sst>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Trebuchet MS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2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 wrapText="1"/>
    </xf>
    <xf numFmtId="0" fontId="4" fillId="0" borderId="9" xfId="7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/>
    <xf numFmtId="0" fontId="6" fillId="0" borderId="14" xfId="0" applyFont="1" applyBorder="1" applyAlignment="1"/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15" fontId="8" fillId="0" borderId="0" xfId="0" applyNumberFormat="1" applyFont="1" applyFill="1" applyBorder="1" applyAlignment="1">
      <alignment horizontal="left" vertical="center"/>
    </xf>
    <xf numFmtId="15" fontId="8" fillId="0" borderId="14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9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164" fontId="6" fillId="0" borderId="0" xfId="0" applyNumberFormat="1" applyFont="1" applyBorder="1"/>
    <xf numFmtId="43" fontId="6" fillId="0" borderId="0" xfId="0" applyNumberFormat="1" applyFont="1" applyBorder="1"/>
    <xf numFmtId="0" fontId="6" fillId="0" borderId="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/>
    <xf numFmtId="164" fontId="6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164" fontId="6" fillId="0" borderId="0" xfId="1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43" fontId="8" fillId="0" borderId="0" xfId="1" applyNumberFormat="1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top" wrapText="1"/>
    </xf>
    <xf numFmtId="9" fontId="6" fillId="0" borderId="1" xfId="2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10" fontId="8" fillId="0" borderId="1" xfId="2" applyNumberFormat="1" applyFont="1" applyFill="1" applyBorder="1" applyAlignment="1">
      <alignment horizontal="right" vertical="center"/>
    </xf>
    <xf numFmtId="43" fontId="8" fillId="0" borderId="1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9" fontId="8" fillId="0" borderId="1" xfId="2" applyFont="1" applyFill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9" fontId="8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165" fontId="8" fillId="0" borderId="1" xfId="2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5" fontId="8" fillId="0" borderId="2" xfId="0" applyNumberFormat="1" applyFont="1" applyFill="1" applyBorder="1" applyAlignment="1">
      <alignment horizontal="left"/>
    </xf>
    <xf numFmtId="15" fontId="8" fillId="0" borderId="8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15" fontId="8" fillId="0" borderId="7" xfId="0" applyNumberFormat="1" applyFont="1" applyFill="1" applyBorder="1" applyAlignment="1">
      <alignment horizontal="left" vertical="center"/>
    </xf>
    <xf numFmtId="15" fontId="8" fillId="0" borderId="6" xfId="0" applyNumberFormat="1" applyFont="1" applyFill="1" applyBorder="1" applyAlignment="1">
      <alignment horizontal="left" vertical="center"/>
    </xf>
    <xf numFmtId="15" fontId="8" fillId="0" borderId="17" xfId="0" applyNumberFormat="1" applyFont="1" applyFill="1" applyBorder="1" applyAlignment="1">
      <alignment horizontal="left" vertical="center"/>
    </xf>
    <xf numFmtId="15" fontId="8" fillId="0" borderId="3" xfId="0" applyNumberFormat="1" applyFont="1" applyFill="1" applyBorder="1" applyAlignment="1">
      <alignment horizontal="left" vertical="center"/>
    </xf>
    <xf numFmtId="15" fontId="8" fillId="0" borderId="0" xfId="0" applyNumberFormat="1" applyFont="1" applyFill="1" applyBorder="1" applyAlignment="1">
      <alignment horizontal="left" vertical="center"/>
    </xf>
    <xf numFmtId="15" fontId="8" fillId="0" borderId="14" xfId="0" applyNumberFormat="1" applyFont="1" applyFill="1" applyBorder="1" applyAlignment="1">
      <alignment horizontal="left" vertical="center"/>
    </xf>
    <xf numFmtId="15" fontId="8" fillId="0" borderId="5" xfId="0" applyNumberFormat="1" applyFont="1" applyFill="1" applyBorder="1" applyAlignment="1">
      <alignment horizontal="left" vertical="center"/>
    </xf>
    <xf numFmtId="15" fontId="8" fillId="0" borderId="4" xfId="0" applyNumberFormat="1" applyFont="1" applyFill="1" applyBorder="1" applyAlignment="1">
      <alignment horizontal="left" vertical="center"/>
    </xf>
    <xf numFmtId="15" fontId="8" fillId="0" borderId="18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/>
    </xf>
  </cellXfs>
  <cellStyles count="8">
    <cellStyle name="Comma" xfId="1" builtinId="3"/>
    <cellStyle name="Hyperlink" xfId="7" builtinId="8"/>
    <cellStyle name="Normal" xfId="0" builtinId="0"/>
    <cellStyle name="Normal 2" xfId="3"/>
    <cellStyle name="Normal 3" xfId="4"/>
    <cellStyle name="Normal 4" xfId="5"/>
    <cellStyle name="Percent" xfId="2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ersingh_jawala@rediff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topLeftCell="A71" zoomScale="90" zoomScaleNormal="90" workbookViewId="0">
      <selection activeCell="E91" sqref="E91"/>
    </sheetView>
  </sheetViews>
  <sheetFormatPr defaultRowHeight="15"/>
  <cols>
    <col min="1" max="1" width="45.42578125" style="4" customWidth="1"/>
    <col min="2" max="3" width="16.28515625" style="4" customWidth="1"/>
    <col min="4" max="4" width="14.85546875" customWidth="1"/>
    <col min="5" max="5" width="14" customWidth="1"/>
    <col min="6" max="6" width="16.140625" customWidth="1"/>
    <col min="7" max="7" width="12.28515625" customWidth="1"/>
    <col min="8" max="8" width="13.5703125" customWidth="1"/>
    <col min="9" max="9" width="12.28515625" customWidth="1"/>
  </cols>
  <sheetData>
    <row r="1" spans="1:10" ht="19.5" thickBot="1">
      <c r="A1" s="154" t="s">
        <v>143</v>
      </c>
      <c r="B1" s="154"/>
      <c r="C1" s="154"/>
      <c r="D1" s="154"/>
      <c r="E1" s="154"/>
      <c r="F1" s="154"/>
      <c r="G1" s="154"/>
      <c r="H1" s="154"/>
      <c r="I1" s="154"/>
    </row>
    <row r="2" spans="1:10" s="9" customFormat="1">
      <c r="A2" s="127" t="s">
        <v>125</v>
      </c>
      <c r="B2" s="128"/>
      <c r="C2" s="128"/>
      <c r="D2" s="128"/>
      <c r="E2" s="128"/>
      <c r="F2" s="128"/>
      <c r="G2" s="128"/>
      <c r="H2" s="128"/>
      <c r="I2" s="129"/>
    </row>
    <row r="3" spans="1:10" s="1" customFormat="1" ht="36.6" customHeight="1">
      <c r="A3" s="130" t="s">
        <v>126</v>
      </c>
      <c r="B3" s="131"/>
      <c r="C3" s="131"/>
      <c r="D3" s="131"/>
      <c r="E3" s="131"/>
      <c r="F3" s="131"/>
      <c r="G3" s="131"/>
      <c r="H3" s="131"/>
      <c r="I3" s="132"/>
      <c r="J3" s="71"/>
    </row>
    <row r="4" spans="1:10" s="1" customFormat="1">
      <c r="A4" s="39"/>
      <c r="B4" s="54"/>
      <c r="C4" s="54"/>
      <c r="D4" s="40"/>
      <c r="E4" s="40"/>
      <c r="F4" s="40"/>
      <c r="G4" s="40"/>
      <c r="H4" s="40"/>
      <c r="I4" s="41"/>
    </row>
    <row r="5" spans="1:10" s="1" customFormat="1">
      <c r="A5" s="42" t="s">
        <v>131</v>
      </c>
      <c r="B5" s="133" t="s">
        <v>135</v>
      </c>
      <c r="C5" s="134"/>
      <c r="D5" s="43"/>
      <c r="E5" s="43"/>
      <c r="F5" s="44"/>
      <c r="G5" s="43"/>
      <c r="H5" s="43"/>
      <c r="I5" s="45"/>
    </row>
    <row r="6" spans="1:10" s="1" customFormat="1" ht="32.25" customHeight="1">
      <c r="A6" s="46" t="s">
        <v>136</v>
      </c>
      <c r="B6" s="135">
        <v>3196</v>
      </c>
      <c r="C6" s="136"/>
      <c r="D6" s="43"/>
      <c r="E6" s="43"/>
      <c r="F6" s="44"/>
      <c r="G6" s="43"/>
      <c r="H6" s="43"/>
      <c r="I6" s="45"/>
    </row>
    <row r="7" spans="1:10" s="1" customFormat="1" ht="31.5" customHeight="1">
      <c r="A7" s="46" t="s">
        <v>55</v>
      </c>
      <c r="B7" s="137">
        <v>27</v>
      </c>
      <c r="C7" s="138"/>
      <c r="D7" s="43"/>
      <c r="E7" s="43"/>
      <c r="F7" s="44"/>
      <c r="G7" s="43"/>
      <c r="H7" s="43"/>
      <c r="I7" s="45"/>
    </row>
    <row r="8" spans="1:10" s="1" customFormat="1">
      <c r="A8" s="42" t="s">
        <v>52</v>
      </c>
      <c r="B8" s="137">
        <v>8</v>
      </c>
      <c r="C8" s="138"/>
      <c r="D8" s="43"/>
      <c r="E8" s="43"/>
      <c r="F8" s="44"/>
      <c r="G8" s="43"/>
      <c r="H8" s="43"/>
      <c r="I8" s="45"/>
    </row>
    <row r="9" spans="1:10" s="1" customFormat="1">
      <c r="A9" s="42" t="s">
        <v>51</v>
      </c>
      <c r="B9" s="137">
        <f>B7-B8</f>
        <v>19</v>
      </c>
      <c r="C9" s="138"/>
      <c r="D9" s="43"/>
      <c r="E9" s="43"/>
      <c r="F9" s="44"/>
      <c r="G9" s="43"/>
      <c r="H9" s="43"/>
      <c r="I9" s="45"/>
    </row>
    <row r="10" spans="1:10" s="1" customFormat="1" ht="28.5" customHeight="1">
      <c r="A10" s="46" t="s">
        <v>54</v>
      </c>
      <c r="B10" s="139" t="s">
        <v>53</v>
      </c>
      <c r="C10" s="140"/>
      <c r="D10" s="140"/>
      <c r="E10" s="140"/>
      <c r="F10" s="140"/>
      <c r="G10" s="140"/>
      <c r="H10" s="140"/>
      <c r="I10" s="141"/>
    </row>
    <row r="11" spans="1:10" s="1" customFormat="1" ht="28.5" customHeight="1">
      <c r="A11" s="42" t="s">
        <v>52</v>
      </c>
      <c r="B11" s="142"/>
      <c r="C11" s="143"/>
      <c r="D11" s="143"/>
      <c r="E11" s="143"/>
      <c r="F11" s="143"/>
      <c r="G11" s="143"/>
      <c r="H11" s="143"/>
      <c r="I11" s="144"/>
    </row>
    <row r="12" spans="1:10" s="1" customFormat="1">
      <c r="A12" s="42" t="s">
        <v>51</v>
      </c>
      <c r="B12" s="145"/>
      <c r="C12" s="146"/>
      <c r="D12" s="146"/>
      <c r="E12" s="146"/>
      <c r="F12" s="146"/>
      <c r="G12" s="146"/>
      <c r="H12" s="146"/>
      <c r="I12" s="147"/>
    </row>
    <row r="13" spans="1:10" s="1" customFormat="1">
      <c r="A13" s="47"/>
      <c r="B13" s="72"/>
      <c r="C13" s="72"/>
      <c r="D13" s="48"/>
      <c r="E13" s="48"/>
      <c r="F13" s="48"/>
      <c r="G13" s="48"/>
      <c r="H13" s="48"/>
      <c r="I13" s="49"/>
    </row>
    <row r="14" spans="1:10" s="1" customFormat="1">
      <c r="A14" s="47" t="s">
        <v>50</v>
      </c>
      <c r="B14" s="72"/>
      <c r="C14" s="72"/>
      <c r="D14" s="50"/>
      <c r="E14" s="50"/>
      <c r="F14" s="50"/>
      <c r="G14" s="50"/>
      <c r="H14" s="50"/>
      <c r="I14" s="51"/>
    </row>
    <row r="15" spans="1:10" s="1" customFormat="1">
      <c r="A15" s="52" t="s">
        <v>49</v>
      </c>
      <c r="B15" s="53"/>
      <c r="C15" s="53"/>
      <c r="D15" s="53"/>
      <c r="E15" s="53"/>
      <c r="F15" s="40"/>
      <c r="G15" s="40"/>
      <c r="H15" s="40"/>
      <c r="I15" s="41"/>
    </row>
    <row r="16" spans="1:10" s="1" customFormat="1">
      <c r="A16" s="39" t="s">
        <v>48</v>
      </c>
      <c r="B16" s="54"/>
      <c r="C16" s="54"/>
      <c r="D16" s="54"/>
      <c r="E16" s="54"/>
      <c r="F16" s="54"/>
      <c r="G16" s="54"/>
      <c r="H16" s="54"/>
      <c r="I16" s="55"/>
    </row>
    <row r="17" spans="1:9" s="1" customFormat="1">
      <c r="A17" s="39"/>
      <c r="B17" s="54"/>
      <c r="C17" s="54"/>
      <c r="D17" s="40"/>
      <c r="E17" s="40"/>
      <c r="F17" s="40"/>
      <c r="G17" s="40"/>
      <c r="H17" s="40"/>
      <c r="I17" s="41"/>
    </row>
    <row r="18" spans="1:9" s="69" customFormat="1">
      <c r="A18" s="68" t="s">
        <v>47</v>
      </c>
      <c r="B18" s="148" t="s">
        <v>132</v>
      </c>
      <c r="C18" s="149"/>
      <c r="D18" s="149"/>
      <c r="E18" s="149"/>
      <c r="F18" s="149"/>
      <c r="G18" s="149"/>
      <c r="H18" s="149"/>
      <c r="I18" s="150"/>
    </row>
    <row r="19" spans="1:9" s="69" customFormat="1" ht="42" customHeight="1">
      <c r="A19" s="70" t="s">
        <v>44</v>
      </c>
      <c r="B19" s="151"/>
      <c r="C19" s="152"/>
      <c r="D19" s="152"/>
      <c r="E19" s="152"/>
      <c r="F19" s="152"/>
      <c r="G19" s="152"/>
      <c r="H19" s="152"/>
      <c r="I19" s="153"/>
    </row>
    <row r="20" spans="1:9" s="69" customFormat="1" ht="48" customHeight="1">
      <c r="A20" s="100" t="s">
        <v>133</v>
      </c>
      <c r="B20" s="99" t="s">
        <v>134</v>
      </c>
      <c r="C20" s="97"/>
      <c r="D20" s="97"/>
      <c r="E20" s="97"/>
      <c r="F20" s="97"/>
      <c r="G20" s="97"/>
      <c r="H20" s="97"/>
      <c r="I20" s="98"/>
    </row>
    <row r="21" spans="1:9" s="1" customFormat="1" ht="79.5" customHeight="1">
      <c r="A21" s="56" t="s">
        <v>43</v>
      </c>
      <c r="B21" s="74" t="s">
        <v>127</v>
      </c>
      <c r="C21" s="57" t="s">
        <v>33</v>
      </c>
      <c r="D21" s="58" t="s">
        <v>32</v>
      </c>
      <c r="E21" s="58" t="s">
        <v>31</v>
      </c>
      <c r="F21" s="58" t="s">
        <v>30</v>
      </c>
      <c r="G21" s="58" t="s">
        <v>29</v>
      </c>
      <c r="H21" s="58" t="s">
        <v>28</v>
      </c>
      <c r="I21" s="59" t="s">
        <v>27</v>
      </c>
    </row>
    <row r="22" spans="1:9" s="1" customFormat="1" ht="30">
      <c r="A22" s="60"/>
      <c r="B22" s="85"/>
      <c r="C22" s="61" t="s">
        <v>42</v>
      </c>
      <c r="D22" s="61" t="s">
        <v>41</v>
      </c>
      <c r="E22" s="58" t="s">
        <v>40</v>
      </c>
      <c r="F22" s="61" t="s">
        <v>39</v>
      </c>
      <c r="G22" s="61" t="s">
        <v>38</v>
      </c>
      <c r="H22" s="58" t="s">
        <v>37</v>
      </c>
      <c r="I22" s="59" t="s">
        <v>36</v>
      </c>
    </row>
    <row r="23" spans="1:9" s="1" customFormat="1">
      <c r="A23" s="46" t="s">
        <v>34</v>
      </c>
      <c r="B23" s="75"/>
      <c r="C23" s="77"/>
      <c r="D23" s="78"/>
      <c r="E23" s="78"/>
      <c r="F23" s="78"/>
      <c r="G23" s="78"/>
      <c r="H23" s="78"/>
      <c r="I23" s="78"/>
    </row>
    <row r="24" spans="1:9" s="1" customFormat="1">
      <c r="A24" s="46"/>
      <c r="B24" s="75" t="s">
        <v>128</v>
      </c>
      <c r="C24" s="115">
        <v>206770000</v>
      </c>
      <c r="D24" s="79">
        <v>194848540</v>
      </c>
      <c r="E24" s="101">
        <f>D24/C24</f>
        <v>0.94234434395705369</v>
      </c>
      <c r="F24" s="102">
        <f>D24</f>
        <v>194848540</v>
      </c>
      <c r="G24" s="79" t="s">
        <v>130</v>
      </c>
      <c r="H24" s="107">
        <f>F24/D24</f>
        <v>1</v>
      </c>
      <c r="I24" s="79" t="s">
        <v>130</v>
      </c>
    </row>
    <row r="25" spans="1:9" s="1" customFormat="1">
      <c r="A25" s="46"/>
      <c r="B25" s="75" t="s">
        <v>129</v>
      </c>
      <c r="C25" s="116"/>
      <c r="D25" s="79" t="s">
        <v>130</v>
      </c>
      <c r="E25" s="102" t="s">
        <v>130</v>
      </c>
      <c r="F25" s="102" t="s">
        <v>130</v>
      </c>
      <c r="G25" s="79" t="s">
        <v>130</v>
      </c>
      <c r="H25" s="102" t="s">
        <v>130</v>
      </c>
      <c r="I25" s="79" t="s">
        <v>130</v>
      </c>
    </row>
    <row r="26" spans="1:9" s="1" customFormat="1">
      <c r="A26" s="46"/>
      <c r="B26" s="75" t="s">
        <v>35</v>
      </c>
      <c r="C26" s="117"/>
      <c r="D26" s="79">
        <f>D24</f>
        <v>194848540</v>
      </c>
      <c r="E26" s="101">
        <f>D26/C24</f>
        <v>0.94234434395705369</v>
      </c>
      <c r="F26" s="102">
        <f>D26</f>
        <v>194848540</v>
      </c>
      <c r="G26" s="79" t="s">
        <v>130</v>
      </c>
      <c r="H26" s="107">
        <f>F26/D26</f>
        <v>1</v>
      </c>
      <c r="I26" s="79" t="s">
        <v>130</v>
      </c>
    </row>
    <row r="27" spans="1:9" s="1" customFormat="1">
      <c r="A27" s="42" t="s">
        <v>24</v>
      </c>
      <c r="B27" s="76"/>
      <c r="C27" s="80"/>
      <c r="D27" s="79"/>
      <c r="E27" s="103"/>
      <c r="F27" s="102"/>
      <c r="G27" s="79"/>
      <c r="H27" s="108"/>
      <c r="I27" s="79"/>
    </row>
    <row r="28" spans="1:9" s="1" customFormat="1">
      <c r="A28" s="42"/>
      <c r="B28" s="75" t="s">
        <v>128</v>
      </c>
      <c r="C28" s="115">
        <v>150686</v>
      </c>
      <c r="D28" s="79" t="s">
        <v>130</v>
      </c>
      <c r="E28" s="102" t="s">
        <v>130</v>
      </c>
      <c r="F28" s="102" t="s">
        <v>130</v>
      </c>
      <c r="G28" s="79" t="s">
        <v>130</v>
      </c>
      <c r="H28" s="102" t="s">
        <v>130</v>
      </c>
      <c r="I28" s="79" t="s">
        <v>130</v>
      </c>
    </row>
    <row r="29" spans="1:9" s="1" customFormat="1">
      <c r="A29" s="42"/>
      <c r="B29" s="75" t="s">
        <v>129</v>
      </c>
      <c r="C29" s="116"/>
      <c r="D29" s="79" t="s">
        <v>130</v>
      </c>
      <c r="E29" s="102" t="s">
        <v>130</v>
      </c>
      <c r="F29" s="102" t="s">
        <v>130</v>
      </c>
      <c r="G29" s="79" t="s">
        <v>130</v>
      </c>
      <c r="H29" s="102" t="s">
        <v>130</v>
      </c>
      <c r="I29" s="79" t="s">
        <v>130</v>
      </c>
    </row>
    <row r="30" spans="1:9" s="1" customFormat="1">
      <c r="A30" s="42"/>
      <c r="B30" s="75" t="s">
        <v>35</v>
      </c>
      <c r="C30" s="117"/>
      <c r="D30" s="79" t="s">
        <v>130</v>
      </c>
      <c r="E30" s="102" t="s">
        <v>130</v>
      </c>
      <c r="F30" s="102" t="s">
        <v>130</v>
      </c>
      <c r="G30" s="79" t="s">
        <v>130</v>
      </c>
      <c r="H30" s="102" t="s">
        <v>130</v>
      </c>
      <c r="I30" s="79" t="s">
        <v>130</v>
      </c>
    </row>
    <row r="31" spans="1:9" s="1" customFormat="1">
      <c r="A31" s="42" t="s">
        <v>23</v>
      </c>
      <c r="B31" s="76"/>
      <c r="C31" s="81"/>
      <c r="D31" s="79"/>
      <c r="E31" s="104"/>
      <c r="F31" s="102"/>
      <c r="G31" s="79"/>
      <c r="H31" s="104"/>
      <c r="I31" s="82"/>
    </row>
    <row r="32" spans="1:9" s="1" customFormat="1">
      <c r="A32" s="42"/>
      <c r="B32" s="75" t="s">
        <v>128</v>
      </c>
      <c r="C32" s="115">
        <v>87449314</v>
      </c>
      <c r="D32" s="79">
        <v>89</v>
      </c>
      <c r="E32" s="114">
        <f>D32/C32</f>
        <v>1.0177323975348737E-6</v>
      </c>
      <c r="F32" s="79">
        <v>89</v>
      </c>
      <c r="G32" s="79" t="s">
        <v>130</v>
      </c>
      <c r="H32" s="104">
        <f>F32/D32</f>
        <v>1</v>
      </c>
      <c r="I32" s="79" t="s">
        <v>130</v>
      </c>
    </row>
    <row r="33" spans="1:10" s="1" customFormat="1">
      <c r="A33" s="42"/>
      <c r="B33" s="75" t="s">
        <v>129</v>
      </c>
      <c r="C33" s="116"/>
      <c r="D33" s="79">
        <v>16238</v>
      </c>
      <c r="E33" s="104">
        <f>D33/C32</f>
        <v>1.8568470417046381E-4</v>
      </c>
      <c r="F33" s="79">
        <v>16238</v>
      </c>
      <c r="G33" s="79" t="s">
        <v>130</v>
      </c>
      <c r="H33" s="104">
        <f>F33/D33</f>
        <v>1</v>
      </c>
      <c r="I33" s="79" t="s">
        <v>130</v>
      </c>
    </row>
    <row r="34" spans="1:10" s="1" customFormat="1">
      <c r="A34" s="42"/>
      <c r="B34" s="75" t="s">
        <v>35</v>
      </c>
      <c r="C34" s="117"/>
      <c r="D34" s="79">
        <f>D32+D33</f>
        <v>16327</v>
      </c>
      <c r="E34" s="104">
        <f>D34/C32</f>
        <v>1.867024365679987E-4</v>
      </c>
      <c r="F34" s="102">
        <f>F32+F33</f>
        <v>16327</v>
      </c>
      <c r="G34" s="79" t="s">
        <v>130</v>
      </c>
      <c r="H34" s="104">
        <f t="shared" ref="H34" si="0">F34/D34</f>
        <v>1</v>
      </c>
      <c r="I34" s="79" t="s">
        <v>130</v>
      </c>
    </row>
    <row r="35" spans="1:10" s="1" customFormat="1">
      <c r="A35" s="42" t="s">
        <v>35</v>
      </c>
      <c r="B35" s="76"/>
      <c r="C35" s="83">
        <f>C32+C28+C24</f>
        <v>294370000</v>
      </c>
      <c r="D35" s="84">
        <f>D26+D34</f>
        <v>194864867</v>
      </c>
      <c r="E35" s="105">
        <f>D35/C35*100</f>
        <v>66.197257533036662</v>
      </c>
      <c r="F35" s="106">
        <f>F34+F26</f>
        <v>194864867</v>
      </c>
      <c r="G35" s="79" t="s">
        <v>130</v>
      </c>
      <c r="H35" s="109">
        <f>F35/D35</f>
        <v>1</v>
      </c>
      <c r="I35" s="79" t="s">
        <v>130</v>
      </c>
    </row>
    <row r="36" spans="1:10" s="1" customFormat="1">
      <c r="A36" s="39"/>
      <c r="B36" s="54"/>
      <c r="C36" s="54"/>
      <c r="D36" s="62"/>
      <c r="E36" s="63"/>
      <c r="F36" s="40"/>
      <c r="G36" s="40"/>
      <c r="H36" s="40"/>
      <c r="I36" s="41"/>
      <c r="J36" s="8"/>
    </row>
    <row r="37" spans="1:10" s="1" customFormat="1" ht="42" customHeight="1">
      <c r="A37" s="68" t="s">
        <v>46</v>
      </c>
      <c r="B37" s="124" t="s">
        <v>137</v>
      </c>
      <c r="C37" s="125"/>
      <c r="D37" s="125"/>
      <c r="E37" s="125"/>
      <c r="F37" s="125"/>
      <c r="G37" s="125"/>
      <c r="H37" s="125"/>
      <c r="I37" s="126"/>
    </row>
    <row r="38" spans="1:10" s="1" customFormat="1" ht="21.75" customHeight="1">
      <c r="A38" s="70" t="s">
        <v>44</v>
      </c>
      <c r="B38" s="73"/>
      <c r="C38" s="73"/>
      <c r="D38" s="64"/>
      <c r="E38" s="64"/>
      <c r="F38" s="64"/>
      <c r="G38" s="64"/>
      <c r="H38" s="64"/>
      <c r="I38" s="65"/>
    </row>
    <row r="39" spans="1:10" s="69" customFormat="1" ht="48" customHeight="1">
      <c r="A39" s="100" t="s">
        <v>133</v>
      </c>
      <c r="B39" s="99" t="s">
        <v>124</v>
      </c>
      <c r="C39" s="97"/>
      <c r="D39" s="97"/>
      <c r="E39" s="97"/>
      <c r="F39" s="97"/>
      <c r="G39" s="97"/>
      <c r="H39" s="97"/>
      <c r="I39" s="98"/>
    </row>
    <row r="40" spans="1:10" s="1" customFormat="1" ht="77.25" customHeight="1">
      <c r="A40" s="56" t="s">
        <v>43</v>
      </c>
      <c r="B40" s="74" t="s">
        <v>127</v>
      </c>
      <c r="C40" s="57" t="s">
        <v>33</v>
      </c>
      <c r="D40" s="58" t="s">
        <v>32</v>
      </c>
      <c r="E40" s="58" t="s">
        <v>31</v>
      </c>
      <c r="F40" s="58" t="s">
        <v>30</v>
      </c>
      <c r="G40" s="58" t="s">
        <v>29</v>
      </c>
      <c r="H40" s="58" t="s">
        <v>28</v>
      </c>
      <c r="I40" s="59" t="s">
        <v>27</v>
      </c>
    </row>
    <row r="41" spans="1:10" s="1" customFormat="1" ht="30">
      <c r="A41" s="60"/>
      <c r="B41" s="85"/>
      <c r="C41" s="61" t="s">
        <v>42</v>
      </c>
      <c r="D41" s="61" t="s">
        <v>41</v>
      </c>
      <c r="E41" s="58" t="s">
        <v>40</v>
      </c>
      <c r="F41" s="61" t="s">
        <v>39</v>
      </c>
      <c r="G41" s="61" t="s">
        <v>38</v>
      </c>
      <c r="H41" s="58" t="s">
        <v>37</v>
      </c>
      <c r="I41" s="59" t="s">
        <v>36</v>
      </c>
    </row>
    <row r="42" spans="1:10" s="1" customFormat="1">
      <c r="A42" s="46" t="s">
        <v>34</v>
      </c>
      <c r="B42" s="75"/>
      <c r="C42" s="77"/>
      <c r="D42" s="78"/>
      <c r="E42" s="78"/>
      <c r="F42" s="78"/>
      <c r="G42" s="78"/>
      <c r="H42" s="78"/>
      <c r="I42" s="78"/>
    </row>
    <row r="43" spans="1:10" s="1" customFormat="1">
      <c r="A43" s="46"/>
      <c r="B43" s="75" t="s">
        <v>128</v>
      </c>
      <c r="C43" s="115">
        <v>206770000</v>
      </c>
      <c r="D43" s="79">
        <v>194848540</v>
      </c>
      <c r="E43" s="101">
        <f>D43/C43</f>
        <v>0.94234434395705369</v>
      </c>
      <c r="F43" s="102">
        <f>D43</f>
        <v>194848540</v>
      </c>
      <c r="G43" s="79" t="s">
        <v>130</v>
      </c>
      <c r="H43" s="107">
        <f>F43/D43</f>
        <v>1</v>
      </c>
      <c r="I43" s="79" t="s">
        <v>130</v>
      </c>
    </row>
    <row r="44" spans="1:10" s="1" customFormat="1">
      <c r="A44" s="46"/>
      <c r="B44" s="75" t="s">
        <v>129</v>
      </c>
      <c r="C44" s="116"/>
      <c r="D44" s="79" t="s">
        <v>130</v>
      </c>
      <c r="E44" s="102" t="s">
        <v>130</v>
      </c>
      <c r="F44" s="102" t="s">
        <v>130</v>
      </c>
      <c r="G44" s="79" t="s">
        <v>130</v>
      </c>
      <c r="H44" s="102" t="s">
        <v>130</v>
      </c>
      <c r="I44" s="79" t="s">
        <v>130</v>
      </c>
    </row>
    <row r="45" spans="1:10" s="1" customFormat="1">
      <c r="A45" s="46"/>
      <c r="B45" s="75" t="s">
        <v>35</v>
      </c>
      <c r="C45" s="117"/>
      <c r="D45" s="79">
        <f>D43</f>
        <v>194848540</v>
      </c>
      <c r="E45" s="101">
        <f>D45/C43</f>
        <v>0.94234434395705369</v>
      </c>
      <c r="F45" s="102">
        <f>D45</f>
        <v>194848540</v>
      </c>
      <c r="G45" s="79" t="s">
        <v>130</v>
      </c>
      <c r="H45" s="107">
        <f>F45/D45</f>
        <v>1</v>
      </c>
      <c r="I45" s="79" t="s">
        <v>130</v>
      </c>
    </row>
    <row r="46" spans="1:10" s="1" customFormat="1">
      <c r="A46" s="42" t="s">
        <v>24</v>
      </c>
      <c r="B46" s="76"/>
      <c r="C46" s="80"/>
      <c r="D46" s="79"/>
      <c r="E46" s="103"/>
      <c r="F46" s="102"/>
      <c r="G46" s="79"/>
      <c r="H46" s="108"/>
      <c r="I46" s="79"/>
    </row>
    <row r="47" spans="1:10" s="1" customFormat="1">
      <c r="A47" s="42"/>
      <c r="B47" s="75" t="s">
        <v>128</v>
      </c>
      <c r="C47" s="115">
        <v>150686</v>
      </c>
      <c r="D47" s="79" t="s">
        <v>130</v>
      </c>
      <c r="E47" s="102" t="s">
        <v>130</v>
      </c>
      <c r="F47" s="102" t="s">
        <v>130</v>
      </c>
      <c r="G47" s="79" t="s">
        <v>130</v>
      </c>
      <c r="H47" s="102" t="s">
        <v>130</v>
      </c>
      <c r="I47" s="79" t="s">
        <v>130</v>
      </c>
    </row>
    <row r="48" spans="1:10" s="1" customFormat="1">
      <c r="A48" s="42"/>
      <c r="B48" s="75" t="s">
        <v>129</v>
      </c>
      <c r="C48" s="116"/>
      <c r="D48" s="79" t="s">
        <v>130</v>
      </c>
      <c r="E48" s="102" t="s">
        <v>130</v>
      </c>
      <c r="F48" s="102" t="s">
        <v>130</v>
      </c>
      <c r="G48" s="79" t="s">
        <v>130</v>
      </c>
      <c r="H48" s="102" t="s">
        <v>130</v>
      </c>
      <c r="I48" s="79" t="s">
        <v>130</v>
      </c>
    </row>
    <row r="49" spans="1:9" s="1" customFormat="1">
      <c r="A49" s="42"/>
      <c r="B49" s="75" t="s">
        <v>35</v>
      </c>
      <c r="C49" s="117"/>
      <c r="D49" s="79" t="s">
        <v>130</v>
      </c>
      <c r="E49" s="102" t="s">
        <v>130</v>
      </c>
      <c r="F49" s="102" t="s">
        <v>130</v>
      </c>
      <c r="G49" s="79" t="s">
        <v>130</v>
      </c>
      <c r="H49" s="102" t="s">
        <v>130</v>
      </c>
      <c r="I49" s="79" t="s">
        <v>130</v>
      </c>
    </row>
    <row r="50" spans="1:9" s="1" customFormat="1">
      <c r="A50" s="42" t="s">
        <v>23</v>
      </c>
      <c r="B50" s="76"/>
      <c r="C50" s="81"/>
      <c r="D50" s="79"/>
      <c r="E50" s="104"/>
      <c r="F50" s="102"/>
      <c r="G50" s="79"/>
      <c r="H50" s="104"/>
      <c r="I50" s="82"/>
    </row>
    <row r="51" spans="1:9" s="1" customFormat="1">
      <c r="A51" s="42"/>
      <c r="B51" s="75" t="s">
        <v>128</v>
      </c>
      <c r="C51" s="115">
        <v>87449314</v>
      </c>
      <c r="D51" s="79">
        <v>89</v>
      </c>
      <c r="E51" s="114">
        <f>D51/C51</f>
        <v>1.0177323975348737E-6</v>
      </c>
      <c r="F51" s="79">
        <v>89</v>
      </c>
      <c r="G51" s="79" t="s">
        <v>130</v>
      </c>
      <c r="H51" s="104">
        <f>F51/D51</f>
        <v>1</v>
      </c>
      <c r="I51" s="79" t="s">
        <v>130</v>
      </c>
    </row>
    <row r="52" spans="1:9" s="1" customFormat="1">
      <c r="A52" s="42"/>
      <c r="B52" s="75" t="s">
        <v>129</v>
      </c>
      <c r="C52" s="116"/>
      <c r="D52" s="79">
        <v>16238</v>
      </c>
      <c r="E52" s="104">
        <f>D52/C51</f>
        <v>1.8568470417046381E-4</v>
      </c>
      <c r="F52" s="79">
        <v>16238</v>
      </c>
      <c r="G52" s="79" t="s">
        <v>130</v>
      </c>
      <c r="H52" s="104">
        <f>F52/D52</f>
        <v>1</v>
      </c>
      <c r="I52" s="79" t="s">
        <v>130</v>
      </c>
    </row>
    <row r="53" spans="1:9" s="1" customFormat="1">
      <c r="A53" s="42"/>
      <c r="B53" s="75" t="s">
        <v>35</v>
      </c>
      <c r="C53" s="117"/>
      <c r="D53" s="79">
        <f>D51+D52</f>
        <v>16327</v>
      </c>
      <c r="E53" s="104">
        <f>D53/C51</f>
        <v>1.867024365679987E-4</v>
      </c>
      <c r="F53" s="102">
        <f>F51+F52</f>
        <v>16327</v>
      </c>
      <c r="G53" s="79" t="s">
        <v>130</v>
      </c>
      <c r="H53" s="104">
        <f t="shared" ref="H53" si="1">F53/D53</f>
        <v>1</v>
      </c>
      <c r="I53" s="79" t="s">
        <v>130</v>
      </c>
    </row>
    <row r="54" spans="1:9" s="1" customFormat="1">
      <c r="A54" s="42" t="s">
        <v>35</v>
      </c>
      <c r="B54" s="76"/>
      <c r="C54" s="83">
        <f>C51+C47+C43</f>
        <v>294370000</v>
      </c>
      <c r="D54" s="84">
        <f>D45+D53</f>
        <v>194864867</v>
      </c>
      <c r="E54" s="105">
        <f>D54/C54*100</f>
        <v>66.197257533036662</v>
      </c>
      <c r="F54" s="106">
        <f>F53+F45</f>
        <v>194864867</v>
      </c>
      <c r="G54" s="79" t="s">
        <v>130</v>
      </c>
      <c r="H54" s="109">
        <f>F54/D54</f>
        <v>1</v>
      </c>
      <c r="I54" s="79" t="s">
        <v>130</v>
      </c>
    </row>
    <row r="55" spans="1:9" s="1" customFormat="1">
      <c r="A55" s="39"/>
      <c r="B55" s="54"/>
      <c r="C55" s="54"/>
      <c r="D55" s="40"/>
      <c r="E55" s="40"/>
      <c r="F55" s="40"/>
      <c r="G55" s="40"/>
      <c r="H55" s="40"/>
      <c r="I55" s="41"/>
    </row>
    <row r="56" spans="1:9" s="1" customFormat="1">
      <c r="A56" s="68" t="s">
        <v>45</v>
      </c>
      <c r="B56" s="118" t="s">
        <v>138</v>
      </c>
      <c r="C56" s="119"/>
      <c r="D56" s="119"/>
      <c r="E56" s="119"/>
      <c r="F56" s="119"/>
      <c r="G56" s="119"/>
      <c r="H56" s="119"/>
      <c r="I56" s="120"/>
    </row>
    <row r="57" spans="1:9" s="1" customFormat="1">
      <c r="A57" s="70" t="s">
        <v>44</v>
      </c>
      <c r="B57" s="121"/>
      <c r="C57" s="122"/>
      <c r="D57" s="122"/>
      <c r="E57" s="122"/>
      <c r="F57" s="122"/>
      <c r="G57" s="122"/>
      <c r="H57" s="122"/>
      <c r="I57" s="123"/>
    </row>
    <row r="58" spans="1:9" s="69" customFormat="1" ht="48" customHeight="1">
      <c r="A58" s="100" t="s">
        <v>133</v>
      </c>
      <c r="B58" s="99" t="s">
        <v>134</v>
      </c>
      <c r="C58" s="97"/>
      <c r="D58" s="97"/>
      <c r="E58" s="97"/>
      <c r="F58" s="97"/>
      <c r="G58" s="97"/>
      <c r="H58" s="97"/>
      <c r="I58" s="98"/>
    </row>
    <row r="59" spans="1:9" s="1" customFormat="1" ht="82.5" customHeight="1">
      <c r="A59" s="66" t="s">
        <v>43</v>
      </c>
      <c r="B59" s="74" t="s">
        <v>127</v>
      </c>
      <c r="C59" s="57" t="s">
        <v>33</v>
      </c>
      <c r="D59" s="58" t="s">
        <v>32</v>
      </c>
      <c r="E59" s="58" t="s">
        <v>31</v>
      </c>
      <c r="F59" s="58" t="s">
        <v>30</v>
      </c>
      <c r="G59" s="58" t="s">
        <v>29</v>
      </c>
      <c r="H59" s="58" t="s">
        <v>28</v>
      </c>
      <c r="I59" s="59" t="s">
        <v>27</v>
      </c>
    </row>
    <row r="60" spans="1:9" s="1" customFormat="1" ht="30">
      <c r="A60" s="67"/>
      <c r="B60" s="85"/>
      <c r="C60" s="61" t="s">
        <v>42</v>
      </c>
      <c r="D60" s="61" t="s">
        <v>41</v>
      </c>
      <c r="E60" s="58" t="s">
        <v>40</v>
      </c>
      <c r="F60" s="61" t="s">
        <v>39</v>
      </c>
      <c r="G60" s="61" t="s">
        <v>38</v>
      </c>
      <c r="H60" s="58" t="s">
        <v>37</v>
      </c>
      <c r="I60" s="59" t="s">
        <v>36</v>
      </c>
    </row>
    <row r="61" spans="1:9" s="1" customFormat="1">
      <c r="A61" s="46" t="s">
        <v>34</v>
      </c>
      <c r="B61" s="75"/>
      <c r="C61" s="77"/>
      <c r="D61" s="78"/>
      <c r="E61" s="78"/>
      <c r="F61" s="78"/>
      <c r="G61" s="78"/>
      <c r="H61" s="78"/>
      <c r="I61" s="78"/>
    </row>
    <row r="62" spans="1:9" s="1" customFormat="1">
      <c r="A62" s="46"/>
      <c r="B62" s="75" t="s">
        <v>128</v>
      </c>
      <c r="C62" s="115">
        <v>206770000</v>
      </c>
      <c r="D62" s="79">
        <v>194848540</v>
      </c>
      <c r="E62" s="101">
        <f>D62/C62</f>
        <v>0.94234434395705369</v>
      </c>
      <c r="F62" s="102">
        <f>D62</f>
        <v>194848540</v>
      </c>
      <c r="G62" s="79" t="s">
        <v>130</v>
      </c>
      <c r="H62" s="107">
        <f>F62/D62</f>
        <v>1</v>
      </c>
      <c r="I62" s="79" t="s">
        <v>130</v>
      </c>
    </row>
    <row r="63" spans="1:9" s="1" customFormat="1">
      <c r="A63" s="46"/>
      <c r="B63" s="75" t="s">
        <v>129</v>
      </c>
      <c r="C63" s="116"/>
      <c r="D63" s="79" t="s">
        <v>130</v>
      </c>
      <c r="E63" s="102" t="s">
        <v>130</v>
      </c>
      <c r="F63" s="102" t="s">
        <v>130</v>
      </c>
      <c r="G63" s="79" t="s">
        <v>130</v>
      </c>
      <c r="H63" s="102" t="s">
        <v>130</v>
      </c>
      <c r="I63" s="79" t="s">
        <v>130</v>
      </c>
    </row>
    <row r="64" spans="1:9" s="1" customFormat="1">
      <c r="A64" s="46"/>
      <c r="B64" s="75" t="s">
        <v>35</v>
      </c>
      <c r="C64" s="117"/>
      <c r="D64" s="79">
        <f>D62</f>
        <v>194848540</v>
      </c>
      <c r="E64" s="101">
        <f>D64/C62</f>
        <v>0.94234434395705369</v>
      </c>
      <c r="F64" s="102">
        <f>D64</f>
        <v>194848540</v>
      </c>
      <c r="G64" s="79" t="s">
        <v>130</v>
      </c>
      <c r="H64" s="107">
        <f>F64/D64</f>
        <v>1</v>
      </c>
      <c r="I64" s="79" t="s">
        <v>130</v>
      </c>
    </row>
    <row r="65" spans="1:9" s="1" customFormat="1">
      <c r="A65" s="42" t="s">
        <v>24</v>
      </c>
      <c r="B65" s="76"/>
      <c r="C65" s="80"/>
      <c r="D65" s="79"/>
      <c r="E65" s="103"/>
      <c r="F65" s="102"/>
      <c r="G65" s="79"/>
      <c r="H65" s="108"/>
      <c r="I65" s="79"/>
    </row>
    <row r="66" spans="1:9" s="1" customFormat="1">
      <c r="A66" s="42"/>
      <c r="B66" s="75" t="s">
        <v>128</v>
      </c>
      <c r="C66" s="115">
        <v>150686</v>
      </c>
      <c r="D66" s="79" t="s">
        <v>130</v>
      </c>
      <c r="E66" s="102" t="s">
        <v>130</v>
      </c>
      <c r="F66" s="102" t="s">
        <v>130</v>
      </c>
      <c r="G66" s="79" t="s">
        <v>130</v>
      </c>
      <c r="H66" s="102" t="s">
        <v>130</v>
      </c>
      <c r="I66" s="79" t="s">
        <v>130</v>
      </c>
    </row>
    <row r="67" spans="1:9" s="1" customFormat="1">
      <c r="A67" s="42"/>
      <c r="B67" s="75" t="s">
        <v>129</v>
      </c>
      <c r="C67" s="116"/>
      <c r="D67" s="79" t="s">
        <v>130</v>
      </c>
      <c r="E67" s="102" t="s">
        <v>130</v>
      </c>
      <c r="F67" s="102" t="s">
        <v>130</v>
      </c>
      <c r="G67" s="79" t="s">
        <v>130</v>
      </c>
      <c r="H67" s="102" t="s">
        <v>130</v>
      </c>
      <c r="I67" s="79" t="s">
        <v>130</v>
      </c>
    </row>
    <row r="68" spans="1:9" s="1" customFormat="1">
      <c r="A68" s="42"/>
      <c r="B68" s="75" t="s">
        <v>35</v>
      </c>
      <c r="C68" s="117"/>
      <c r="D68" s="79" t="s">
        <v>130</v>
      </c>
      <c r="E68" s="102" t="s">
        <v>130</v>
      </c>
      <c r="F68" s="102" t="s">
        <v>130</v>
      </c>
      <c r="G68" s="79" t="s">
        <v>130</v>
      </c>
      <c r="H68" s="102" t="s">
        <v>130</v>
      </c>
      <c r="I68" s="79" t="s">
        <v>130</v>
      </c>
    </row>
    <row r="69" spans="1:9" s="1" customFormat="1">
      <c r="A69" s="42" t="s">
        <v>23</v>
      </c>
      <c r="B69" s="76"/>
      <c r="C69" s="81"/>
      <c r="D69" s="79"/>
      <c r="E69" s="104"/>
      <c r="F69" s="102"/>
      <c r="G69" s="79"/>
      <c r="H69" s="104"/>
      <c r="I69" s="82"/>
    </row>
    <row r="70" spans="1:9" s="1" customFormat="1">
      <c r="A70" s="42"/>
      <c r="B70" s="75" t="s">
        <v>128</v>
      </c>
      <c r="C70" s="115">
        <v>87449314</v>
      </c>
      <c r="D70" s="79">
        <v>89</v>
      </c>
      <c r="E70" s="114">
        <f>D70/C70</f>
        <v>1.0177323975348737E-6</v>
      </c>
      <c r="F70" s="79">
        <v>89</v>
      </c>
      <c r="G70" s="79" t="s">
        <v>130</v>
      </c>
      <c r="H70" s="104">
        <f>F70/D70</f>
        <v>1</v>
      </c>
      <c r="I70" s="79" t="s">
        <v>130</v>
      </c>
    </row>
    <row r="71" spans="1:9" s="1" customFormat="1">
      <c r="A71" s="42"/>
      <c r="B71" s="75" t="s">
        <v>129</v>
      </c>
      <c r="C71" s="116"/>
      <c r="D71" s="79">
        <v>16238</v>
      </c>
      <c r="E71" s="104">
        <f>D71/C70</f>
        <v>1.8568470417046381E-4</v>
      </c>
      <c r="F71" s="79">
        <v>16238</v>
      </c>
      <c r="G71" s="79" t="s">
        <v>130</v>
      </c>
      <c r="H71" s="104">
        <f>F71/D71</f>
        <v>1</v>
      </c>
      <c r="I71" s="79" t="s">
        <v>130</v>
      </c>
    </row>
    <row r="72" spans="1:9" s="1" customFormat="1">
      <c r="A72" s="42"/>
      <c r="B72" s="75" t="s">
        <v>35</v>
      </c>
      <c r="C72" s="117"/>
      <c r="D72" s="79">
        <f>D70+D71</f>
        <v>16327</v>
      </c>
      <c r="E72" s="104">
        <f>D72/C70</f>
        <v>1.867024365679987E-4</v>
      </c>
      <c r="F72" s="102">
        <f>F70+F71</f>
        <v>16327</v>
      </c>
      <c r="G72" s="79" t="s">
        <v>130</v>
      </c>
      <c r="H72" s="104">
        <f t="shared" ref="H72" si="2">F72/D72</f>
        <v>1</v>
      </c>
      <c r="I72" s="79" t="s">
        <v>130</v>
      </c>
    </row>
    <row r="73" spans="1:9" s="1" customFormat="1">
      <c r="A73" s="42" t="s">
        <v>35</v>
      </c>
      <c r="B73" s="76"/>
      <c r="C73" s="83">
        <f>C70+C66+C62</f>
        <v>294370000</v>
      </c>
      <c r="D73" s="84">
        <f>D64+D72</f>
        <v>194864867</v>
      </c>
      <c r="E73" s="105">
        <f>D73/C73*100</f>
        <v>66.197257533036662</v>
      </c>
      <c r="F73" s="106">
        <f>F72+F64</f>
        <v>194864867</v>
      </c>
      <c r="G73" s="79" t="s">
        <v>130</v>
      </c>
      <c r="H73" s="109">
        <f>F73/D73</f>
        <v>1</v>
      </c>
      <c r="I73" s="79" t="s">
        <v>130</v>
      </c>
    </row>
    <row r="74" spans="1:9" s="1" customFormat="1">
      <c r="A74" s="113"/>
      <c r="B74" s="113"/>
      <c r="C74" s="83"/>
      <c r="D74" s="106"/>
      <c r="E74" s="105"/>
      <c r="F74" s="106"/>
      <c r="G74" s="79"/>
      <c r="H74" s="112"/>
      <c r="I74" s="79"/>
    </row>
    <row r="75" spans="1:9" s="1" customFormat="1">
      <c r="A75" s="68" t="s">
        <v>139</v>
      </c>
      <c r="B75" s="118" t="s">
        <v>140</v>
      </c>
      <c r="C75" s="119"/>
      <c r="D75" s="119"/>
      <c r="E75" s="119"/>
      <c r="F75" s="119"/>
      <c r="G75" s="119"/>
      <c r="H75" s="119"/>
      <c r="I75" s="120"/>
    </row>
    <row r="76" spans="1:9" s="1" customFormat="1">
      <c r="A76" s="70" t="s">
        <v>44</v>
      </c>
      <c r="B76" s="121"/>
      <c r="C76" s="122"/>
      <c r="D76" s="122"/>
      <c r="E76" s="122"/>
      <c r="F76" s="122"/>
      <c r="G76" s="122"/>
      <c r="H76" s="122"/>
      <c r="I76" s="123"/>
    </row>
    <row r="77" spans="1:9" s="1" customFormat="1" ht="49.5" customHeight="1">
      <c r="A77" s="100" t="s">
        <v>133</v>
      </c>
      <c r="B77" s="99" t="s">
        <v>134</v>
      </c>
      <c r="C77" s="110"/>
      <c r="D77" s="110"/>
      <c r="E77" s="110"/>
      <c r="F77" s="110"/>
      <c r="G77" s="110"/>
      <c r="H77" s="110"/>
      <c r="I77" s="111"/>
    </row>
    <row r="78" spans="1:9" ht="60">
      <c r="A78" s="66" t="s">
        <v>43</v>
      </c>
      <c r="B78" s="74" t="s">
        <v>127</v>
      </c>
      <c r="C78" s="57" t="s">
        <v>33</v>
      </c>
      <c r="D78" s="58" t="s">
        <v>32</v>
      </c>
      <c r="E78" s="58" t="s">
        <v>31</v>
      </c>
      <c r="F78" s="58" t="s">
        <v>30</v>
      </c>
      <c r="G78" s="58" t="s">
        <v>29</v>
      </c>
      <c r="H78" s="58" t="s">
        <v>28</v>
      </c>
      <c r="I78" s="59" t="s">
        <v>27</v>
      </c>
    </row>
    <row r="79" spans="1:9" ht="30">
      <c r="A79" s="67"/>
      <c r="B79" s="85"/>
      <c r="C79" s="61" t="s">
        <v>42</v>
      </c>
      <c r="D79" s="61" t="s">
        <v>41</v>
      </c>
      <c r="E79" s="58" t="s">
        <v>40</v>
      </c>
      <c r="F79" s="61" t="s">
        <v>39</v>
      </c>
      <c r="G79" s="61" t="s">
        <v>38</v>
      </c>
      <c r="H79" s="58" t="s">
        <v>37</v>
      </c>
      <c r="I79" s="59" t="s">
        <v>36</v>
      </c>
    </row>
    <row r="80" spans="1:9">
      <c r="A80" s="46" t="s">
        <v>34</v>
      </c>
      <c r="B80" s="75"/>
      <c r="C80" s="77"/>
      <c r="D80" s="78"/>
      <c r="E80" s="78"/>
      <c r="F80" s="78"/>
      <c r="G80" s="78"/>
      <c r="H80" s="78"/>
      <c r="I80" s="78"/>
    </row>
    <row r="81" spans="1:9">
      <c r="A81" s="46"/>
      <c r="B81" s="75" t="s">
        <v>128</v>
      </c>
      <c r="C81" s="115">
        <v>206770000</v>
      </c>
      <c r="D81" s="79">
        <v>194848540</v>
      </c>
      <c r="E81" s="101">
        <f>D81/C81</f>
        <v>0.94234434395705369</v>
      </c>
      <c r="F81" s="102">
        <f>D81</f>
        <v>194848540</v>
      </c>
      <c r="G81" s="79" t="s">
        <v>130</v>
      </c>
      <c r="H81" s="107">
        <f>F81/D81</f>
        <v>1</v>
      </c>
      <c r="I81" s="79" t="s">
        <v>130</v>
      </c>
    </row>
    <row r="82" spans="1:9">
      <c r="A82" s="46"/>
      <c r="B82" s="75" t="s">
        <v>129</v>
      </c>
      <c r="C82" s="116"/>
      <c r="D82" s="79" t="s">
        <v>130</v>
      </c>
      <c r="E82" s="102" t="s">
        <v>130</v>
      </c>
      <c r="F82" s="102" t="s">
        <v>130</v>
      </c>
      <c r="G82" s="79" t="s">
        <v>130</v>
      </c>
      <c r="H82" s="102" t="s">
        <v>130</v>
      </c>
      <c r="I82" s="79" t="s">
        <v>130</v>
      </c>
    </row>
    <row r="83" spans="1:9">
      <c r="A83" s="46"/>
      <c r="B83" s="75" t="s">
        <v>35</v>
      </c>
      <c r="C83" s="117"/>
      <c r="D83" s="79">
        <f>D81</f>
        <v>194848540</v>
      </c>
      <c r="E83" s="101">
        <f>D83/C81</f>
        <v>0.94234434395705369</v>
      </c>
      <c r="F83" s="102">
        <f>D83</f>
        <v>194848540</v>
      </c>
      <c r="G83" s="79" t="s">
        <v>130</v>
      </c>
      <c r="H83" s="107">
        <f>F83/D83</f>
        <v>1</v>
      </c>
      <c r="I83" s="79" t="s">
        <v>130</v>
      </c>
    </row>
    <row r="84" spans="1:9">
      <c r="A84" s="42" t="s">
        <v>24</v>
      </c>
      <c r="B84" s="76"/>
      <c r="C84" s="80"/>
      <c r="D84" s="79"/>
      <c r="E84" s="103"/>
      <c r="F84" s="102"/>
      <c r="G84" s="79"/>
      <c r="H84" s="108"/>
      <c r="I84" s="79"/>
    </row>
    <row r="85" spans="1:9">
      <c r="A85" s="42"/>
      <c r="B85" s="75" t="s">
        <v>128</v>
      </c>
      <c r="C85" s="115">
        <v>150686</v>
      </c>
      <c r="D85" s="79" t="s">
        <v>130</v>
      </c>
      <c r="E85" s="102" t="s">
        <v>130</v>
      </c>
      <c r="F85" s="102" t="s">
        <v>130</v>
      </c>
      <c r="G85" s="79" t="s">
        <v>130</v>
      </c>
      <c r="H85" s="102" t="s">
        <v>130</v>
      </c>
      <c r="I85" s="79" t="s">
        <v>130</v>
      </c>
    </row>
    <row r="86" spans="1:9">
      <c r="A86" s="42"/>
      <c r="B86" s="75" t="s">
        <v>129</v>
      </c>
      <c r="C86" s="116"/>
      <c r="D86" s="79" t="s">
        <v>130</v>
      </c>
      <c r="E86" s="102" t="s">
        <v>130</v>
      </c>
      <c r="F86" s="102" t="s">
        <v>130</v>
      </c>
      <c r="G86" s="79" t="s">
        <v>130</v>
      </c>
      <c r="H86" s="102" t="s">
        <v>130</v>
      </c>
      <c r="I86" s="79" t="s">
        <v>130</v>
      </c>
    </row>
    <row r="87" spans="1:9">
      <c r="A87" s="42"/>
      <c r="B87" s="75" t="s">
        <v>35</v>
      </c>
      <c r="C87" s="117"/>
      <c r="D87" s="79" t="s">
        <v>130</v>
      </c>
      <c r="E87" s="102" t="s">
        <v>130</v>
      </c>
      <c r="F87" s="102" t="s">
        <v>130</v>
      </c>
      <c r="G87" s="79" t="s">
        <v>130</v>
      </c>
      <c r="H87" s="102" t="s">
        <v>130</v>
      </c>
      <c r="I87" s="79" t="s">
        <v>130</v>
      </c>
    </row>
    <row r="88" spans="1:9">
      <c r="A88" s="42" t="s">
        <v>23</v>
      </c>
      <c r="B88" s="76"/>
      <c r="C88" s="81"/>
      <c r="D88" s="79"/>
      <c r="E88" s="104"/>
      <c r="F88" s="102"/>
      <c r="G88" s="79"/>
      <c r="H88" s="104"/>
      <c r="I88" s="82"/>
    </row>
    <row r="89" spans="1:9">
      <c r="A89" s="42"/>
      <c r="B89" s="75" t="s">
        <v>128</v>
      </c>
      <c r="C89" s="115">
        <v>87449314</v>
      </c>
      <c r="D89" s="79">
        <v>89</v>
      </c>
      <c r="E89" s="114">
        <f>D89/C89</f>
        <v>1.0177323975348737E-6</v>
      </c>
      <c r="F89" s="79">
        <v>89</v>
      </c>
      <c r="G89" s="79" t="s">
        <v>130</v>
      </c>
      <c r="H89" s="104">
        <f>F89/D89</f>
        <v>1</v>
      </c>
      <c r="I89" s="79" t="s">
        <v>130</v>
      </c>
    </row>
    <row r="90" spans="1:9">
      <c r="A90" s="42"/>
      <c r="B90" s="75" t="s">
        <v>129</v>
      </c>
      <c r="C90" s="116"/>
      <c r="D90" s="79">
        <v>16238</v>
      </c>
      <c r="E90" s="104">
        <f>D90/C89</f>
        <v>1.8568470417046381E-4</v>
      </c>
      <c r="F90" s="79">
        <v>16238</v>
      </c>
      <c r="G90" s="79" t="s">
        <v>130</v>
      </c>
      <c r="H90" s="104">
        <f>F90/D90</f>
        <v>1</v>
      </c>
      <c r="I90" s="79" t="s">
        <v>130</v>
      </c>
    </row>
    <row r="91" spans="1:9">
      <c r="A91" s="42"/>
      <c r="B91" s="75" t="s">
        <v>35</v>
      </c>
      <c r="C91" s="117"/>
      <c r="D91" s="79">
        <f>D89+D90</f>
        <v>16327</v>
      </c>
      <c r="E91" s="104">
        <f>D91/C89</f>
        <v>1.867024365679987E-4</v>
      </c>
      <c r="F91" s="102">
        <f>F89+F90</f>
        <v>16327</v>
      </c>
      <c r="G91" s="79" t="s">
        <v>130</v>
      </c>
      <c r="H91" s="104">
        <f t="shared" ref="H91" si="3">F91/D91</f>
        <v>1</v>
      </c>
      <c r="I91" s="79" t="s">
        <v>130</v>
      </c>
    </row>
    <row r="92" spans="1:9">
      <c r="A92" s="42" t="s">
        <v>35</v>
      </c>
      <c r="B92" s="76"/>
      <c r="C92" s="83">
        <f>C89+C85+C81</f>
        <v>294370000</v>
      </c>
      <c r="D92" s="84">
        <f>D83+D91</f>
        <v>194864867</v>
      </c>
      <c r="E92" s="105">
        <f>D92/C92*100</f>
        <v>66.197257533036662</v>
      </c>
      <c r="F92" s="106">
        <f>F91+F83</f>
        <v>194864867</v>
      </c>
      <c r="G92" s="79" t="s">
        <v>130</v>
      </c>
      <c r="H92" s="109">
        <f>F92/D92</f>
        <v>1</v>
      </c>
      <c r="I92" s="79" t="s">
        <v>130</v>
      </c>
    </row>
    <row r="94" spans="1:9" ht="45.75" customHeight="1">
      <c r="A94" s="68" t="s">
        <v>141</v>
      </c>
      <c r="B94" s="118" t="s">
        <v>142</v>
      </c>
      <c r="C94" s="119"/>
      <c r="D94" s="119"/>
      <c r="E94" s="119"/>
      <c r="F94" s="119"/>
      <c r="G94" s="119"/>
      <c r="H94" s="119"/>
      <c r="I94" s="120"/>
    </row>
    <row r="95" spans="1:9">
      <c r="A95" s="70" t="s">
        <v>44</v>
      </c>
      <c r="B95" s="121"/>
      <c r="C95" s="122"/>
      <c r="D95" s="122"/>
      <c r="E95" s="122"/>
      <c r="F95" s="122"/>
      <c r="G95" s="122"/>
      <c r="H95" s="122"/>
      <c r="I95" s="123"/>
    </row>
    <row r="96" spans="1:9" ht="52.5" customHeight="1">
      <c r="A96" s="100" t="s">
        <v>133</v>
      </c>
      <c r="B96" s="99" t="s">
        <v>134</v>
      </c>
      <c r="C96" s="110"/>
      <c r="D96" s="110"/>
      <c r="E96" s="110"/>
      <c r="F96" s="110"/>
      <c r="G96" s="110"/>
      <c r="H96" s="110"/>
      <c r="I96" s="111"/>
    </row>
    <row r="97" spans="1:15" ht="60">
      <c r="A97" s="66" t="s">
        <v>43</v>
      </c>
      <c r="B97" s="74" t="s">
        <v>127</v>
      </c>
      <c r="C97" s="57" t="s">
        <v>33</v>
      </c>
      <c r="D97" s="58" t="s">
        <v>32</v>
      </c>
      <c r="E97" s="58" t="s">
        <v>31</v>
      </c>
      <c r="F97" s="58" t="s">
        <v>30</v>
      </c>
      <c r="G97" s="58" t="s">
        <v>29</v>
      </c>
      <c r="H97" s="58" t="s">
        <v>28</v>
      </c>
      <c r="I97" s="59" t="s">
        <v>27</v>
      </c>
      <c r="J97" s="86"/>
      <c r="K97" s="86"/>
      <c r="L97" s="87"/>
      <c r="M97" s="87"/>
      <c r="N97" s="88"/>
      <c r="O97" s="88"/>
    </row>
    <row r="98" spans="1:15" ht="30">
      <c r="A98" s="67"/>
      <c r="B98" s="85"/>
      <c r="C98" s="61" t="s">
        <v>42</v>
      </c>
      <c r="D98" s="61" t="s">
        <v>41</v>
      </c>
      <c r="E98" s="58" t="s">
        <v>40</v>
      </c>
      <c r="F98" s="61" t="s">
        <v>39</v>
      </c>
      <c r="G98" s="61" t="s">
        <v>38</v>
      </c>
      <c r="H98" s="58" t="s">
        <v>37</v>
      </c>
      <c r="I98" s="59" t="s">
        <v>36</v>
      </c>
      <c r="J98" s="89"/>
      <c r="K98" s="89"/>
      <c r="L98" s="89"/>
      <c r="M98" s="89"/>
      <c r="N98" s="88"/>
      <c r="O98" s="88"/>
    </row>
    <row r="99" spans="1:15">
      <c r="A99" s="46" t="s">
        <v>34</v>
      </c>
      <c r="B99" s="75"/>
      <c r="C99" s="77"/>
      <c r="D99" s="78"/>
      <c r="E99" s="78"/>
      <c r="F99" s="78"/>
      <c r="G99" s="78"/>
      <c r="H99" s="78"/>
      <c r="I99" s="78"/>
      <c r="J99" s="90"/>
      <c r="K99" s="90"/>
      <c r="L99" s="91"/>
      <c r="M99" s="92"/>
      <c r="N99" s="88"/>
      <c r="O99" s="88"/>
    </row>
    <row r="100" spans="1:15">
      <c r="A100" s="46"/>
      <c r="B100" s="75" t="s">
        <v>128</v>
      </c>
      <c r="C100" s="115">
        <v>206770000</v>
      </c>
      <c r="D100" s="79">
        <v>194848540</v>
      </c>
      <c r="E100" s="101">
        <f>D100/C100</f>
        <v>0.94234434395705369</v>
      </c>
      <c r="F100" s="102">
        <f>D100</f>
        <v>194848540</v>
      </c>
      <c r="G100" s="79" t="s">
        <v>130</v>
      </c>
      <c r="H100" s="107">
        <f>F100/D100</f>
        <v>1</v>
      </c>
      <c r="I100" s="79" t="s">
        <v>130</v>
      </c>
      <c r="J100" s="90"/>
      <c r="K100" s="90"/>
      <c r="L100" s="90"/>
      <c r="M100" s="90"/>
      <c r="N100" s="88"/>
      <c r="O100" s="88"/>
    </row>
    <row r="101" spans="1:15">
      <c r="A101" s="46"/>
      <c r="B101" s="75" t="s">
        <v>129</v>
      </c>
      <c r="C101" s="116"/>
      <c r="D101" s="79" t="s">
        <v>130</v>
      </c>
      <c r="E101" s="102" t="s">
        <v>130</v>
      </c>
      <c r="F101" s="102" t="s">
        <v>130</v>
      </c>
      <c r="G101" s="79" t="s">
        <v>130</v>
      </c>
      <c r="H101" s="102" t="s">
        <v>130</v>
      </c>
      <c r="I101" s="79" t="s">
        <v>130</v>
      </c>
      <c r="J101" s="90"/>
      <c r="K101" s="90"/>
      <c r="L101" s="91"/>
      <c r="M101" s="92"/>
      <c r="N101" s="88"/>
      <c r="O101" s="88"/>
    </row>
    <row r="102" spans="1:15">
      <c r="A102" s="46"/>
      <c r="B102" s="75" t="s">
        <v>35</v>
      </c>
      <c r="C102" s="117"/>
      <c r="D102" s="79">
        <f>D100</f>
        <v>194848540</v>
      </c>
      <c r="E102" s="101">
        <f>D102/C100</f>
        <v>0.94234434395705369</v>
      </c>
      <c r="F102" s="102">
        <f>D102</f>
        <v>194848540</v>
      </c>
      <c r="G102" s="79" t="s">
        <v>130</v>
      </c>
      <c r="H102" s="107">
        <f>F102/D102</f>
        <v>1</v>
      </c>
      <c r="I102" s="79" t="s">
        <v>130</v>
      </c>
      <c r="J102" s="90"/>
      <c r="K102" s="90"/>
      <c r="L102" s="93"/>
      <c r="M102" s="90"/>
      <c r="N102" s="88"/>
      <c r="O102" s="88"/>
    </row>
    <row r="103" spans="1:15">
      <c r="A103" s="42" t="s">
        <v>24</v>
      </c>
      <c r="B103" s="76"/>
      <c r="C103" s="80"/>
      <c r="D103" s="79"/>
      <c r="E103" s="103"/>
      <c r="F103" s="102"/>
      <c r="G103" s="79"/>
      <c r="H103" s="108"/>
      <c r="I103" s="79"/>
      <c r="J103" s="90"/>
      <c r="K103" s="90"/>
      <c r="L103" s="90"/>
      <c r="M103" s="90"/>
      <c r="N103" s="88"/>
      <c r="O103" s="88"/>
    </row>
    <row r="104" spans="1:15">
      <c r="A104" s="42"/>
      <c r="B104" s="75" t="s">
        <v>128</v>
      </c>
      <c r="C104" s="115">
        <v>150686</v>
      </c>
      <c r="D104" s="79" t="s">
        <v>130</v>
      </c>
      <c r="E104" s="102" t="s">
        <v>130</v>
      </c>
      <c r="F104" s="102" t="s">
        <v>130</v>
      </c>
      <c r="G104" s="79" t="s">
        <v>130</v>
      </c>
      <c r="H104" s="102" t="s">
        <v>130</v>
      </c>
      <c r="I104" s="79" t="s">
        <v>130</v>
      </c>
      <c r="J104" s="90"/>
      <c r="K104" s="90"/>
      <c r="L104" s="90"/>
      <c r="M104" s="90"/>
      <c r="N104" s="88"/>
      <c r="O104" s="88"/>
    </row>
    <row r="105" spans="1:15">
      <c r="A105" s="42"/>
      <c r="B105" s="75" t="s">
        <v>129</v>
      </c>
      <c r="C105" s="116"/>
      <c r="D105" s="79" t="s">
        <v>130</v>
      </c>
      <c r="E105" s="102" t="s">
        <v>130</v>
      </c>
      <c r="F105" s="102" t="s">
        <v>130</v>
      </c>
      <c r="G105" s="79" t="s">
        <v>130</v>
      </c>
      <c r="H105" s="102" t="s">
        <v>130</v>
      </c>
      <c r="I105" s="79" t="s">
        <v>130</v>
      </c>
      <c r="J105" s="90"/>
      <c r="K105" s="90"/>
      <c r="L105" s="90"/>
      <c r="M105" s="90"/>
      <c r="N105" s="88"/>
      <c r="O105" s="88"/>
    </row>
    <row r="106" spans="1:15">
      <c r="A106" s="42"/>
      <c r="B106" s="75" t="s">
        <v>35</v>
      </c>
      <c r="C106" s="117"/>
      <c r="D106" s="79" t="s">
        <v>130</v>
      </c>
      <c r="E106" s="102" t="s">
        <v>130</v>
      </c>
      <c r="F106" s="102" t="s">
        <v>130</v>
      </c>
      <c r="G106" s="79" t="s">
        <v>130</v>
      </c>
      <c r="H106" s="102" t="s">
        <v>130</v>
      </c>
      <c r="I106" s="79" t="s">
        <v>130</v>
      </c>
      <c r="J106" s="90"/>
      <c r="K106" s="90"/>
      <c r="L106" s="94"/>
      <c r="M106" s="94"/>
      <c r="N106" s="88"/>
      <c r="O106" s="88"/>
    </row>
    <row r="107" spans="1:15">
      <c r="A107" s="42" t="s">
        <v>23</v>
      </c>
      <c r="B107" s="76"/>
      <c r="C107" s="81"/>
      <c r="D107" s="79"/>
      <c r="E107" s="104"/>
      <c r="F107" s="102"/>
      <c r="G107" s="79"/>
      <c r="H107" s="104"/>
      <c r="I107" s="82"/>
      <c r="J107" s="90"/>
      <c r="K107" s="90"/>
      <c r="L107" s="94"/>
      <c r="M107" s="94"/>
      <c r="N107" s="88"/>
      <c r="O107" s="88"/>
    </row>
    <row r="108" spans="1:15">
      <c r="A108" s="42"/>
      <c r="B108" s="75" t="s">
        <v>128</v>
      </c>
      <c r="C108" s="115">
        <v>87449314</v>
      </c>
      <c r="D108" s="79">
        <v>89</v>
      </c>
      <c r="E108" s="114">
        <f>D108/C108</f>
        <v>1.0177323975348737E-6</v>
      </c>
      <c r="F108" s="79">
        <v>89</v>
      </c>
      <c r="G108" s="79" t="s">
        <v>130</v>
      </c>
      <c r="H108" s="104">
        <f>F108/D108</f>
        <v>1</v>
      </c>
      <c r="I108" s="79" t="s">
        <v>130</v>
      </c>
      <c r="J108" s="90"/>
      <c r="K108" s="90"/>
      <c r="L108" s="94"/>
      <c r="M108" s="94"/>
      <c r="N108" s="88"/>
      <c r="O108" s="88"/>
    </row>
    <row r="109" spans="1:15">
      <c r="A109" s="42"/>
      <c r="B109" s="75" t="s">
        <v>129</v>
      </c>
      <c r="C109" s="116"/>
      <c r="D109" s="79">
        <v>16238</v>
      </c>
      <c r="E109" s="104">
        <f>D109/C108</f>
        <v>1.8568470417046381E-4</v>
      </c>
      <c r="F109" s="79">
        <v>16238</v>
      </c>
      <c r="G109" s="79" t="s">
        <v>130</v>
      </c>
      <c r="H109" s="104">
        <f>F109/D109</f>
        <v>1</v>
      </c>
      <c r="I109" s="79" t="s">
        <v>130</v>
      </c>
      <c r="J109" s="90"/>
      <c r="K109" s="90"/>
      <c r="L109" s="94"/>
      <c r="M109" s="94"/>
      <c r="N109" s="88"/>
      <c r="O109" s="88"/>
    </row>
    <row r="110" spans="1:15">
      <c r="A110" s="42"/>
      <c r="B110" s="75" t="s">
        <v>35</v>
      </c>
      <c r="C110" s="117"/>
      <c r="D110" s="79">
        <f>D108+D109</f>
        <v>16327</v>
      </c>
      <c r="E110" s="104">
        <f>D110/C108</f>
        <v>1.867024365679987E-4</v>
      </c>
      <c r="F110" s="102">
        <f>F108+F109</f>
        <v>16327</v>
      </c>
      <c r="G110" s="79" t="s">
        <v>130</v>
      </c>
      <c r="H110" s="104">
        <f t="shared" ref="H110" si="4">F110/D110</f>
        <v>1</v>
      </c>
      <c r="I110" s="79" t="s">
        <v>130</v>
      </c>
      <c r="J110" s="95"/>
      <c r="K110" s="95"/>
      <c r="L110" s="96"/>
      <c r="M110" s="96"/>
      <c r="N110" s="88"/>
      <c r="O110" s="88"/>
    </row>
    <row r="111" spans="1:15">
      <c r="A111" s="42" t="s">
        <v>35</v>
      </c>
      <c r="B111" s="76"/>
      <c r="C111" s="83">
        <f>C108+C104+C100</f>
        <v>294370000</v>
      </c>
      <c r="D111" s="84">
        <f>D102+D110</f>
        <v>194864867</v>
      </c>
      <c r="E111" s="105">
        <f>D111/C111*100</f>
        <v>66.197257533036662</v>
      </c>
      <c r="F111" s="106">
        <f>F110+F102</f>
        <v>194864867</v>
      </c>
      <c r="G111" s="79" t="s">
        <v>130</v>
      </c>
      <c r="H111" s="109">
        <f>F111/D111</f>
        <v>1</v>
      </c>
      <c r="I111" s="79" t="s">
        <v>130</v>
      </c>
      <c r="J111" s="88"/>
      <c r="K111" s="88"/>
      <c r="L111" s="88"/>
      <c r="M111" s="88"/>
      <c r="N111" s="88"/>
      <c r="O111" s="88"/>
    </row>
  </sheetData>
  <mergeCells count="29">
    <mergeCell ref="A1:I1"/>
    <mergeCell ref="B37:I37"/>
    <mergeCell ref="A2:I2"/>
    <mergeCell ref="A3:I3"/>
    <mergeCell ref="B5:C5"/>
    <mergeCell ref="B6:C6"/>
    <mergeCell ref="B7:C7"/>
    <mergeCell ref="B8:C8"/>
    <mergeCell ref="B9:C9"/>
    <mergeCell ref="B10:I12"/>
    <mergeCell ref="B18:I19"/>
    <mergeCell ref="C24:C26"/>
    <mergeCell ref="C28:C30"/>
    <mergeCell ref="C32:C34"/>
    <mergeCell ref="B75:I76"/>
    <mergeCell ref="C43:C45"/>
    <mergeCell ref="C51:C53"/>
    <mergeCell ref="C62:C64"/>
    <mergeCell ref="C70:C72"/>
    <mergeCell ref="C47:C49"/>
    <mergeCell ref="C66:C68"/>
    <mergeCell ref="B56:I57"/>
    <mergeCell ref="C100:C102"/>
    <mergeCell ref="C104:C106"/>
    <mergeCell ref="C108:C110"/>
    <mergeCell ref="B94:I95"/>
    <mergeCell ref="C81:C83"/>
    <mergeCell ref="C85:C87"/>
    <mergeCell ref="C89:C91"/>
  </mergeCells>
  <pageMargins left="0.44" right="0.27" top="1" bottom="1.47" header="0.3" footer="0.23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2"/>
  <sheetViews>
    <sheetView workbookViewId="0">
      <selection activeCell="B1" sqref="B1:B1048576"/>
    </sheetView>
  </sheetViews>
  <sheetFormatPr defaultRowHeight="15"/>
  <cols>
    <col min="1" max="1" width="15.5703125" style="4" customWidth="1"/>
    <col min="2" max="2" width="16.28515625" style="12" bestFit="1" customWidth="1"/>
    <col min="3" max="3" width="5.85546875" style="12" customWidth="1"/>
    <col min="4" max="4" width="19.140625" style="11" customWidth="1"/>
    <col min="5" max="5" width="39.42578125" customWidth="1"/>
    <col min="6" max="6" width="14.5703125" style="10" customWidth="1"/>
    <col min="7" max="7" width="19.85546875" style="11" customWidth="1"/>
    <col min="8" max="8" width="11.5703125" style="11" customWidth="1"/>
    <col min="9" max="9" width="49" style="10" customWidth="1"/>
    <col min="10" max="21" width="9.140625" style="10"/>
  </cols>
  <sheetData>
    <row r="1" spans="1:21">
      <c r="D1" s="4"/>
    </row>
    <row r="3" spans="1:21" s="37" customFormat="1" ht="30">
      <c r="A3" s="33" t="s">
        <v>115</v>
      </c>
      <c r="B3" s="34" t="s">
        <v>114</v>
      </c>
      <c r="C3" s="7" t="s">
        <v>113</v>
      </c>
      <c r="D3" s="7" t="s">
        <v>118</v>
      </c>
      <c r="E3" s="7" t="s">
        <v>112</v>
      </c>
      <c r="F3" s="34" t="s">
        <v>111</v>
      </c>
      <c r="G3" s="7" t="s">
        <v>0</v>
      </c>
      <c r="H3" s="7" t="s">
        <v>110</v>
      </c>
      <c r="I3" s="35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6.5">
      <c r="A4" s="3"/>
      <c r="B4" s="14" t="s">
        <v>67</v>
      </c>
      <c r="C4" s="14">
        <v>1</v>
      </c>
      <c r="D4" s="13">
        <v>36842</v>
      </c>
      <c r="E4" s="19" t="s">
        <v>22</v>
      </c>
      <c r="F4" s="14" t="s">
        <v>109</v>
      </c>
      <c r="G4" s="14" t="s">
        <v>2</v>
      </c>
      <c r="H4" s="14">
        <v>100</v>
      </c>
      <c r="I4" s="23"/>
      <c r="J4" s="25"/>
    </row>
    <row r="5" spans="1:21" ht="16.5">
      <c r="A5" s="3"/>
      <c r="B5" s="14" t="s">
        <v>67</v>
      </c>
      <c r="C5" s="14">
        <v>2</v>
      </c>
      <c r="D5" s="13">
        <v>36851</v>
      </c>
      <c r="E5" s="19" t="s">
        <v>21</v>
      </c>
      <c r="F5" s="24" t="s">
        <v>108</v>
      </c>
      <c r="G5" s="14" t="s">
        <v>2</v>
      </c>
      <c r="H5" s="14">
        <v>100</v>
      </c>
      <c r="I5" s="23"/>
      <c r="J5" s="25"/>
    </row>
    <row r="6" spans="1:21" ht="16.5">
      <c r="A6" s="3"/>
      <c r="B6" s="14" t="s">
        <v>67</v>
      </c>
      <c r="C6" s="14">
        <v>3</v>
      </c>
      <c r="D6" s="13">
        <v>36852</v>
      </c>
      <c r="E6" s="19" t="s">
        <v>20</v>
      </c>
      <c r="F6" s="14" t="s">
        <v>107</v>
      </c>
      <c r="G6" s="14" t="s">
        <v>2</v>
      </c>
      <c r="H6" s="14">
        <v>100</v>
      </c>
      <c r="I6" s="23"/>
      <c r="J6" s="25"/>
    </row>
    <row r="7" spans="1:21" s="28" customFormat="1" ht="16.5">
      <c r="A7" s="3"/>
      <c r="B7" s="14" t="s">
        <v>67</v>
      </c>
      <c r="C7" s="14">
        <v>4</v>
      </c>
      <c r="D7" s="31">
        <v>36853</v>
      </c>
      <c r="E7" s="27" t="s">
        <v>19</v>
      </c>
      <c r="F7" s="24" t="s">
        <v>106</v>
      </c>
      <c r="G7" s="14" t="s">
        <v>2</v>
      </c>
      <c r="H7" s="31">
        <v>100</v>
      </c>
      <c r="I7" s="23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6.5">
      <c r="A8" s="3"/>
      <c r="B8" s="14" t="s">
        <v>67</v>
      </c>
      <c r="C8" s="14">
        <v>5</v>
      </c>
      <c r="D8" s="14">
        <v>36854</v>
      </c>
      <c r="E8" s="27" t="s">
        <v>18</v>
      </c>
      <c r="F8" s="14" t="s">
        <v>105</v>
      </c>
      <c r="G8" s="14" t="s">
        <v>2</v>
      </c>
      <c r="H8" s="14">
        <v>100</v>
      </c>
      <c r="I8" s="23"/>
      <c r="J8" s="25"/>
    </row>
    <row r="9" spans="1:21" ht="16.5">
      <c r="A9" s="3" t="s">
        <v>104</v>
      </c>
      <c r="B9" s="14" t="s">
        <v>96</v>
      </c>
      <c r="C9" s="14">
        <v>6</v>
      </c>
      <c r="D9" s="14">
        <v>36855</v>
      </c>
      <c r="E9" s="19" t="s">
        <v>17</v>
      </c>
      <c r="F9" s="14" t="s">
        <v>103</v>
      </c>
      <c r="G9" s="14" t="s">
        <v>2</v>
      </c>
      <c r="H9" s="14">
        <v>100</v>
      </c>
      <c r="I9" s="23"/>
      <c r="J9" s="25"/>
    </row>
    <row r="10" spans="1:21" ht="16.5">
      <c r="A10" s="3"/>
      <c r="B10" s="14" t="s">
        <v>67</v>
      </c>
      <c r="C10" s="14">
        <v>7</v>
      </c>
      <c r="D10" s="14">
        <v>36856</v>
      </c>
      <c r="E10" s="19" t="s">
        <v>16</v>
      </c>
      <c r="F10" s="14" t="s">
        <v>102</v>
      </c>
      <c r="G10" s="14" t="s">
        <v>2</v>
      </c>
      <c r="H10" s="14">
        <v>100</v>
      </c>
      <c r="I10" s="23"/>
      <c r="J10" s="25"/>
    </row>
    <row r="11" spans="1:21" ht="16.5">
      <c r="A11" s="3"/>
      <c r="B11" s="14" t="s">
        <v>67</v>
      </c>
      <c r="C11" s="14">
        <v>8</v>
      </c>
      <c r="D11" s="14">
        <v>36857</v>
      </c>
      <c r="E11" s="19" t="s">
        <v>15</v>
      </c>
      <c r="F11" s="14" t="s">
        <v>101</v>
      </c>
      <c r="G11" s="14" t="s">
        <v>2</v>
      </c>
      <c r="H11" s="14">
        <v>100</v>
      </c>
      <c r="I11" s="23"/>
      <c r="J11" s="25"/>
    </row>
    <row r="12" spans="1:21" ht="16.5">
      <c r="A12" s="3" t="s">
        <v>100</v>
      </c>
      <c r="B12" s="14" t="s">
        <v>96</v>
      </c>
      <c r="C12" s="14">
        <v>9</v>
      </c>
      <c r="D12" s="14">
        <v>36858</v>
      </c>
      <c r="E12" s="19" t="s">
        <v>14</v>
      </c>
      <c r="F12" s="14" t="s">
        <v>99</v>
      </c>
      <c r="G12" s="14" t="s">
        <v>2</v>
      </c>
      <c r="H12" s="14">
        <v>100</v>
      </c>
      <c r="I12" s="23"/>
      <c r="J12" s="25"/>
    </row>
    <row r="13" spans="1:21" ht="16.5">
      <c r="A13" s="3"/>
      <c r="B13" s="14" t="s">
        <v>67</v>
      </c>
      <c r="C13" s="14">
        <v>10</v>
      </c>
      <c r="D13" s="14">
        <v>36859</v>
      </c>
      <c r="E13" s="19" t="s">
        <v>13</v>
      </c>
      <c r="F13" s="14" t="s">
        <v>98</v>
      </c>
      <c r="G13" s="14" t="s">
        <v>2</v>
      </c>
      <c r="H13" s="14">
        <v>100</v>
      </c>
      <c r="I13" s="23"/>
      <c r="J13" s="25"/>
    </row>
    <row r="14" spans="1:21" s="10" customFormat="1" ht="16.5">
      <c r="A14" s="3" t="s">
        <v>97</v>
      </c>
      <c r="B14" s="14" t="s">
        <v>96</v>
      </c>
      <c r="C14" s="14">
        <v>11</v>
      </c>
      <c r="D14" s="13">
        <v>36860</v>
      </c>
      <c r="E14" s="19" t="s">
        <v>12</v>
      </c>
      <c r="F14" s="14" t="s">
        <v>95</v>
      </c>
      <c r="G14" s="14" t="s">
        <v>2</v>
      </c>
      <c r="H14" s="14">
        <v>100</v>
      </c>
      <c r="I14" s="23"/>
      <c r="J14" s="25"/>
    </row>
    <row r="15" spans="1:21" s="10" customFormat="1">
      <c r="A15" s="3"/>
      <c r="B15" s="26" t="s">
        <v>67</v>
      </c>
      <c r="C15" s="26">
        <v>12</v>
      </c>
      <c r="D15" s="13">
        <v>36861</v>
      </c>
      <c r="E15" s="19" t="s">
        <v>11</v>
      </c>
      <c r="F15" s="14" t="s">
        <v>94</v>
      </c>
      <c r="G15" s="14" t="s">
        <v>2</v>
      </c>
      <c r="H15" s="14">
        <v>100</v>
      </c>
      <c r="I15" s="25"/>
      <c r="J15" s="25"/>
    </row>
    <row r="16" spans="1:21" s="10" customFormat="1" ht="16.5">
      <c r="A16" s="3"/>
      <c r="B16" s="26" t="s">
        <v>67</v>
      </c>
      <c r="C16" s="26">
        <v>13</v>
      </c>
      <c r="D16" s="13">
        <v>36843</v>
      </c>
      <c r="E16" s="19" t="s">
        <v>10</v>
      </c>
      <c r="F16" s="14" t="s">
        <v>93</v>
      </c>
      <c r="G16" s="14" t="s">
        <v>2</v>
      </c>
      <c r="H16" s="14">
        <v>100</v>
      </c>
      <c r="I16" s="23"/>
      <c r="J16" s="25"/>
    </row>
    <row r="17" spans="1:10" s="10" customFormat="1" ht="16.5">
      <c r="A17" s="3"/>
      <c r="B17" s="14" t="s">
        <v>67</v>
      </c>
      <c r="C17" s="14">
        <v>14</v>
      </c>
      <c r="D17" s="13">
        <v>36844</v>
      </c>
      <c r="E17" s="19" t="s">
        <v>9</v>
      </c>
      <c r="F17" s="14" t="s">
        <v>92</v>
      </c>
      <c r="G17" s="14" t="s">
        <v>2</v>
      </c>
      <c r="H17" s="14">
        <v>100</v>
      </c>
      <c r="I17" s="23"/>
      <c r="J17" s="25"/>
    </row>
    <row r="18" spans="1:10" s="10" customFormat="1" ht="16.5">
      <c r="A18" s="3"/>
      <c r="B18" s="14" t="s">
        <v>67</v>
      </c>
      <c r="C18" s="14">
        <v>15</v>
      </c>
      <c r="D18" s="13">
        <v>36845</v>
      </c>
      <c r="E18" s="19" t="s">
        <v>8</v>
      </c>
      <c r="F18" s="14" t="s">
        <v>91</v>
      </c>
      <c r="G18" s="14" t="s">
        <v>2</v>
      </c>
      <c r="H18" s="14">
        <v>100</v>
      </c>
      <c r="I18" s="23"/>
      <c r="J18" s="25"/>
    </row>
    <row r="19" spans="1:10" s="10" customFormat="1" ht="16.5">
      <c r="A19" s="3"/>
      <c r="B19" s="26" t="s">
        <v>67</v>
      </c>
      <c r="C19" s="26">
        <v>16</v>
      </c>
      <c r="D19" s="13">
        <v>36846</v>
      </c>
      <c r="E19" s="19" t="s">
        <v>7</v>
      </c>
      <c r="F19" s="14" t="s">
        <v>90</v>
      </c>
      <c r="G19" s="14" t="s">
        <v>2</v>
      </c>
      <c r="H19" s="14">
        <v>100</v>
      </c>
      <c r="I19" s="23"/>
      <c r="J19" s="25"/>
    </row>
    <row r="20" spans="1:10" s="10" customFormat="1" ht="16.5">
      <c r="A20" s="3"/>
      <c r="B20" s="14" t="s">
        <v>67</v>
      </c>
      <c r="C20" s="14">
        <v>17</v>
      </c>
      <c r="D20" s="13">
        <v>36847</v>
      </c>
      <c r="E20" s="19" t="s">
        <v>6</v>
      </c>
      <c r="F20" s="24" t="s">
        <v>89</v>
      </c>
      <c r="G20" s="14" t="s">
        <v>2</v>
      </c>
      <c r="H20" s="14">
        <v>100</v>
      </c>
      <c r="I20" s="23"/>
      <c r="J20" s="22"/>
    </row>
    <row r="21" spans="1:10" s="10" customFormat="1" ht="16.5">
      <c r="A21" s="3" t="s">
        <v>88</v>
      </c>
      <c r="B21" s="14" t="s">
        <v>87</v>
      </c>
      <c r="C21" s="14">
        <v>18</v>
      </c>
      <c r="D21" s="13">
        <v>36848</v>
      </c>
      <c r="E21" s="19" t="s">
        <v>5</v>
      </c>
      <c r="F21" s="14" t="s">
        <v>86</v>
      </c>
      <c r="G21" s="14" t="s">
        <v>2</v>
      </c>
      <c r="H21" s="14">
        <v>100</v>
      </c>
      <c r="I21" s="23"/>
      <c r="J21" s="22"/>
    </row>
    <row r="22" spans="1:10" s="10" customFormat="1" ht="16.5">
      <c r="A22" s="5" t="s">
        <v>116</v>
      </c>
      <c r="B22" s="14" t="s">
        <v>67</v>
      </c>
      <c r="C22" s="14">
        <v>19</v>
      </c>
      <c r="D22" s="13">
        <v>36849</v>
      </c>
      <c r="E22" s="19" t="s">
        <v>4</v>
      </c>
      <c r="F22" s="14" t="s">
        <v>85</v>
      </c>
      <c r="G22" s="14" t="s">
        <v>2</v>
      </c>
      <c r="H22" s="14">
        <v>100</v>
      </c>
      <c r="I22" s="23"/>
      <c r="J22" s="22"/>
    </row>
    <row r="23" spans="1:10" s="10" customFormat="1" ht="16.5">
      <c r="A23" s="3"/>
      <c r="B23" s="14" t="s">
        <v>67</v>
      </c>
      <c r="C23" s="14">
        <v>20</v>
      </c>
      <c r="D23" s="13">
        <v>36850</v>
      </c>
      <c r="E23" s="19" t="s">
        <v>3</v>
      </c>
      <c r="F23" s="14" t="s">
        <v>84</v>
      </c>
      <c r="G23" s="14" t="s">
        <v>2</v>
      </c>
      <c r="H23" s="14">
        <v>100</v>
      </c>
      <c r="I23" s="23"/>
      <c r="J23" s="22"/>
    </row>
    <row r="24" spans="1:10" s="10" customFormat="1">
      <c r="A24" s="3"/>
      <c r="B24" s="14"/>
      <c r="C24" s="14"/>
      <c r="D24" s="13"/>
      <c r="E24" s="16"/>
      <c r="F24" s="19"/>
      <c r="G24" s="13"/>
      <c r="H24" s="6"/>
    </row>
    <row r="25" spans="1:10" s="10" customFormat="1" ht="15.75" thickBot="1">
      <c r="A25" s="3"/>
      <c r="B25" s="14"/>
      <c r="C25" s="14"/>
      <c r="D25" s="13"/>
      <c r="E25" s="16" t="s">
        <v>83</v>
      </c>
      <c r="F25" s="19"/>
      <c r="G25" s="13"/>
      <c r="H25" s="13"/>
    </row>
    <row r="26" spans="1:10" s="10" customFormat="1" ht="30.75" thickBot="1">
      <c r="A26" s="3"/>
      <c r="B26" s="14" t="s">
        <v>67</v>
      </c>
      <c r="C26" s="14">
        <v>21</v>
      </c>
      <c r="D26" s="13">
        <v>1002</v>
      </c>
      <c r="E26" s="16" t="s">
        <v>82</v>
      </c>
      <c r="F26" s="19"/>
      <c r="G26" s="14" t="s">
        <v>2</v>
      </c>
      <c r="H26" s="13">
        <v>200</v>
      </c>
      <c r="I26" s="21" t="s">
        <v>81</v>
      </c>
    </row>
    <row r="27" spans="1:10" s="10" customFormat="1">
      <c r="A27" s="3"/>
      <c r="B27" s="14"/>
      <c r="C27" s="14"/>
      <c r="D27" s="38" t="s">
        <v>120</v>
      </c>
      <c r="E27" s="19" t="s">
        <v>80</v>
      </c>
      <c r="F27" s="19"/>
      <c r="G27" s="20" t="s">
        <v>0</v>
      </c>
      <c r="H27" s="13">
        <v>110950</v>
      </c>
    </row>
    <row r="28" spans="1:10" s="10" customFormat="1">
      <c r="A28" s="3"/>
      <c r="B28" s="14"/>
      <c r="C28" s="14"/>
      <c r="D28" s="13">
        <v>10416543</v>
      </c>
      <c r="E28" s="16" t="s">
        <v>26</v>
      </c>
      <c r="F28" s="19"/>
      <c r="G28" s="32" t="s">
        <v>123</v>
      </c>
      <c r="H28" s="13">
        <v>1157430</v>
      </c>
    </row>
    <row r="29" spans="1:10" s="10" customFormat="1">
      <c r="A29" s="3"/>
      <c r="B29" s="14" t="s">
        <v>62</v>
      </c>
      <c r="C29" s="14">
        <v>22</v>
      </c>
      <c r="D29" s="13">
        <v>10416535</v>
      </c>
      <c r="E29" s="16" t="s">
        <v>79</v>
      </c>
      <c r="F29" s="19"/>
      <c r="G29" s="20" t="s">
        <v>0</v>
      </c>
      <c r="H29" s="13">
        <v>55529</v>
      </c>
    </row>
    <row r="30" spans="1:10" s="10" customFormat="1">
      <c r="A30" s="3"/>
      <c r="B30" s="14" t="s">
        <v>62</v>
      </c>
      <c r="C30" s="14">
        <v>23</v>
      </c>
      <c r="D30" s="13">
        <v>10486974</v>
      </c>
      <c r="E30" s="16" t="s">
        <v>25</v>
      </c>
      <c r="F30" s="19"/>
      <c r="G30" s="14" t="s">
        <v>2</v>
      </c>
      <c r="H30" s="13">
        <v>5200</v>
      </c>
    </row>
    <row r="31" spans="1:10" s="10" customFormat="1">
      <c r="A31" s="3"/>
      <c r="B31" s="14"/>
      <c r="C31" s="14"/>
      <c r="D31" s="38" t="s">
        <v>119</v>
      </c>
      <c r="E31" s="16" t="s">
        <v>78</v>
      </c>
      <c r="F31" s="19"/>
      <c r="G31" s="20" t="s">
        <v>0</v>
      </c>
      <c r="H31" s="13">
        <v>1070790</v>
      </c>
    </row>
    <row r="32" spans="1:10" s="10" customFormat="1">
      <c r="A32" s="3"/>
      <c r="B32" s="14"/>
      <c r="C32" s="14"/>
      <c r="D32" s="13" t="s">
        <v>121</v>
      </c>
      <c r="E32" s="16" t="s">
        <v>77</v>
      </c>
      <c r="F32" s="19"/>
      <c r="G32" s="20" t="s">
        <v>0</v>
      </c>
      <c r="H32" s="13">
        <v>417000</v>
      </c>
    </row>
    <row r="33" spans="1:21" s="10" customFormat="1">
      <c r="A33" s="3"/>
      <c r="B33" s="14" t="s">
        <v>62</v>
      </c>
      <c r="C33" s="14">
        <v>24</v>
      </c>
      <c r="D33" s="13">
        <v>10486974</v>
      </c>
      <c r="E33" s="16" t="s">
        <v>76</v>
      </c>
      <c r="F33" s="19"/>
      <c r="G33" s="14" t="s">
        <v>2</v>
      </c>
      <c r="H33" s="13">
        <v>4100</v>
      </c>
    </row>
    <row r="34" spans="1:21" s="10" customFormat="1">
      <c r="B34" s="14" t="s">
        <v>62</v>
      </c>
      <c r="C34" s="14">
        <v>25</v>
      </c>
      <c r="D34" s="13"/>
      <c r="E34" s="16" t="s">
        <v>74</v>
      </c>
      <c r="G34" s="14" t="s">
        <v>2</v>
      </c>
      <c r="H34" s="13">
        <v>1120</v>
      </c>
    </row>
    <row r="35" spans="1:21" s="10" customFormat="1">
      <c r="A35" s="3"/>
      <c r="B35" s="14"/>
      <c r="C35" s="14"/>
      <c r="D35" s="13"/>
      <c r="E35" s="19" t="s">
        <v>73</v>
      </c>
      <c r="F35" s="18"/>
      <c r="G35" s="13"/>
      <c r="H35" s="6"/>
    </row>
    <row r="36" spans="1:21" s="10" customFormat="1">
      <c r="A36" s="3"/>
      <c r="B36" s="14"/>
      <c r="C36" s="14"/>
      <c r="D36" s="13"/>
      <c r="E36" s="16"/>
      <c r="G36" s="13"/>
      <c r="H36" s="13"/>
    </row>
    <row r="37" spans="1:21" s="10" customFormat="1">
      <c r="A37" s="3" t="s">
        <v>72</v>
      </c>
      <c r="B37" s="14" t="s">
        <v>71</v>
      </c>
      <c r="C37" s="14">
        <v>26</v>
      </c>
      <c r="D37" s="13">
        <v>266</v>
      </c>
      <c r="E37" s="16" t="s">
        <v>70</v>
      </c>
      <c r="G37" s="14" t="s">
        <v>2</v>
      </c>
      <c r="H37" s="2">
        <v>1000</v>
      </c>
    </row>
    <row r="38" spans="1:21" s="10" customFormat="1">
      <c r="A38" s="3" t="s">
        <v>75</v>
      </c>
      <c r="B38" s="14"/>
      <c r="C38" s="14">
        <v>27</v>
      </c>
      <c r="D38" s="13">
        <v>272</v>
      </c>
      <c r="E38" s="16" t="s">
        <v>69</v>
      </c>
      <c r="G38" s="14" t="s">
        <v>2</v>
      </c>
      <c r="H38" s="2">
        <v>1000</v>
      </c>
    </row>
    <row r="39" spans="1:21" s="10" customFormat="1">
      <c r="A39" s="3" t="s">
        <v>68</v>
      </c>
      <c r="B39" s="14" t="s">
        <v>67</v>
      </c>
      <c r="C39" s="14">
        <v>28</v>
      </c>
      <c r="D39" s="13">
        <v>273</v>
      </c>
      <c r="E39" s="16" t="s">
        <v>66</v>
      </c>
      <c r="G39" s="14" t="s">
        <v>2</v>
      </c>
      <c r="H39" s="2">
        <v>1000</v>
      </c>
    </row>
    <row r="40" spans="1:21" s="10" customFormat="1">
      <c r="A40" s="3"/>
      <c r="B40" s="14"/>
      <c r="C40" s="14"/>
      <c r="D40" s="13"/>
      <c r="E40" s="16" t="s">
        <v>65</v>
      </c>
      <c r="G40" s="13"/>
      <c r="H40" s="2" t="s">
        <v>64</v>
      </c>
    </row>
    <row r="41" spans="1:21" s="11" customFormat="1">
      <c r="A41" s="3" t="s">
        <v>63</v>
      </c>
      <c r="B41" s="14" t="s">
        <v>62</v>
      </c>
      <c r="C41" s="14">
        <v>29</v>
      </c>
      <c r="D41" s="17"/>
      <c r="E41" s="16" t="s">
        <v>61</v>
      </c>
      <c r="F41" s="10"/>
      <c r="G41" s="14" t="s">
        <v>2</v>
      </c>
      <c r="H41" s="2">
        <v>1400</v>
      </c>
    </row>
    <row r="42" spans="1:21" s="11" customFormat="1">
      <c r="A42" s="3"/>
      <c r="B42" s="14"/>
      <c r="C42" s="14"/>
      <c r="D42" s="13">
        <v>269</v>
      </c>
      <c r="E42" s="16" t="s">
        <v>60</v>
      </c>
      <c r="F42" s="10"/>
      <c r="G42" s="14" t="s">
        <v>2</v>
      </c>
      <c r="H42" s="2">
        <v>1000</v>
      </c>
    </row>
    <row r="43" spans="1:21" s="11" customFormat="1">
      <c r="A43" s="3"/>
      <c r="B43" s="14"/>
      <c r="C43" s="14"/>
      <c r="D43" s="17"/>
      <c r="E43" s="16" t="s">
        <v>59</v>
      </c>
      <c r="F43" s="10"/>
      <c r="G43" s="14" t="s">
        <v>2</v>
      </c>
      <c r="H43" s="2">
        <v>1000</v>
      </c>
    </row>
    <row r="44" spans="1:21" s="11" customFormat="1">
      <c r="A44" s="3" t="s">
        <v>117</v>
      </c>
      <c r="B44" s="17"/>
      <c r="C44" s="14">
        <v>30</v>
      </c>
      <c r="D44" s="13" t="s">
        <v>122</v>
      </c>
      <c r="E44" s="16" t="s">
        <v>58</v>
      </c>
      <c r="F44" s="10"/>
      <c r="G44" s="14" t="s">
        <v>2</v>
      </c>
      <c r="H44" s="2">
        <v>1000</v>
      </c>
    </row>
    <row r="45" spans="1:21" s="11" customFormat="1">
      <c r="A45" s="3"/>
      <c r="B45" s="14"/>
      <c r="C45" s="14">
        <v>31</v>
      </c>
      <c r="D45" s="13">
        <v>32942</v>
      </c>
      <c r="E45" s="16" t="s">
        <v>57</v>
      </c>
      <c r="F45" s="10"/>
      <c r="G45" s="14" t="s">
        <v>2</v>
      </c>
      <c r="H45" s="2">
        <v>500</v>
      </c>
    </row>
    <row r="46" spans="1:21">
      <c r="H46" s="15">
        <f>SUM(H4:H45)</f>
        <v>2832219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8" spans="1:21">
      <c r="G48" s="14" t="s">
        <v>2</v>
      </c>
      <c r="H48" s="13">
        <f>H45+H44+H43+H42+H41+H39+H38+H37+H34+H26+H23+H22+H21+H20+H19+H18+H17+H16+H15+H14+H13+H12+H11+H10+H9+H8+H7+H6+H5+H4+H33+H30</f>
        <v>20520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7:21">
      <c r="G49" s="13" t="s">
        <v>56</v>
      </c>
      <c r="H49" s="13">
        <f>H27+H28+H29+H31+H32</f>
        <v>2811699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7:21">
      <c r="G50" s="6" t="s">
        <v>1</v>
      </c>
      <c r="H50" s="6">
        <f>H48+H49</f>
        <v>2832219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2" spans="7:21">
      <c r="H52" s="11">
        <f>H46-H50</f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</row>
  </sheetData>
  <autoFilter ref="B3:U45"/>
  <hyperlinks>
    <hyperlink ref="I26" r:id="rId1" display="mailto:shersingh_jawala@rediffmail.com"/>
  </hyperlinks>
  <pageMargins left="0.7" right="0.7" top="0.39" bottom="0.37" header="0.3" footer="0.3"/>
  <pageSetup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Clause 44(3 24th Septembe, 2016</vt:lpstr>
      <vt:lpstr>Voting 30.09.15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Thakur</dc:creator>
  <cp:lastModifiedBy>lenovo</cp:lastModifiedBy>
  <cp:lastPrinted>2016-09-27T12:38:32Z</cp:lastPrinted>
  <dcterms:created xsi:type="dcterms:W3CDTF">2015-09-26T07:59:26Z</dcterms:created>
  <dcterms:modified xsi:type="dcterms:W3CDTF">2016-10-01T13:57:16Z</dcterms:modified>
</cp:coreProperties>
</file>